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el" sheetId="1" state="visible" r:id="rId3"/>
    <sheet name="Registro" sheetId="2" state="visible" r:id="rId4"/>
    <sheet name="Listas" sheetId="3" state="visible" r:id="rId5"/>
  </sheets>
  <definedNames>
    <definedName function="false" hidden="false" localSheetId="1" name="_xlnm.Print_Titles" vbProcedure="false">Registro!$3:$3</definedName>
    <definedName function="false" hidden="true" localSheetId="1" name="_xlnm._FilterDatabase" vbProcedure="false">Registro!$A$3:$N$500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<sst xmlns="http://schemas.openxmlformats.org/spreadsheetml/2006/main" count="165" uniqueCount="105">
  <si>
    <t xml:space="preserve">PANEL DE CONTROL · MANTENIMIENTO DE EQUIPOS</t>
  </si>
  <si>
    <t xml:space="preserve">Resumen automático a partir de la hoja «Registro»</t>
  </si>
  <si>
    <t xml:space="preserve">Configuración</t>
  </si>
  <si>
    <t xml:space="preserve">Días de aviso anticipado</t>
  </si>
  <si>
    <t xml:space="preserve">Fecha de hoy</t>
  </si>
  <si>
    <t xml:space="preserve">Cambia solo la celda amarilla. Un equipo entra en «Por vencer» cuando faltan ese número de días o menos.</t>
  </si>
  <si>
    <t xml:space="preserve">Estado de los equipos</t>
  </si>
  <si>
    <t xml:space="preserve">Costos y planificación</t>
  </si>
  <si>
    <t xml:space="preserve">Total de equipos registrados</t>
  </si>
  <si>
    <t xml:space="preserve">Coste total por intervención</t>
  </si>
  <si>
    <t xml:space="preserve">🔴 Vencidos</t>
  </si>
  <si>
    <t xml:space="preserve">Coste anual estimado</t>
  </si>
  <si>
    <t xml:space="preserve">🟠 Vencen hoy</t>
  </si>
  <si>
    <t xml:space="preserve">Mantenimientos en 30 días</t>
  </si>
  <si>
    <t xml:space="preserve">🟡 Por vencer</t>
  </si>
  <si>
    <t xml:space="preserve">Intervención más urgente (días)</t>
  </si>
  <si>
    <t xml:space="preserve">🟢 Vigentes</t>
  </si>
  <si>
    <t xml:space="preserve">Distribución por tipo</t>
  </si>
  <si>
    <t xml:space="preserve">Preventivo</t>
  </si>
  <si>
    <t xml:space="preserve">Correctivo</t>
  </si>
  <si>
    <t xml:space="preserve">Predictivo</t>
  </si>
  <si>
    <t xml:space="preserve">Cómo usarla</t>
  </si>
  <si>
    <t xml:space="preserve">1. Ve a «Registro» y rellena las columnas blancas: código, equipo, ubicación, tipo, responsable, última fecha, frecuencia, coste y prioridad.
2. Las columnas grises se calculan solas: próxima fecha, días restantes, estado y coste anual.
3. Vuelve aquí para ver el resumen. Usa el filtro de la tabla para ordenar por estado o responsable.</t>
  </si>
  <si>
    <t xml:space="preserve">REGISTRO DE MANTENIMIENTO</t>
  </si>
  <si>
    <t xml:space="preserve">Columnas blancas = rellénalas tú   ·   Columnas grises = se calculan automáticamente (no escribas en ellas)</t>
  </si>
  <si>
    <t xml:space="preserve">Código</t>
  </si>
  <si>
    <t xml:space="preserve">Equipo / Activo</t>
  </si>
  <si>
    <t xml:space="preserve">Ubicación</t>
  </si>
  <si>
    <t xml:space="preserve">Tipo</t>
  </si>
  <si>
    <t xml:space="preserve">Responsable</t>
  </si>
  <si>
    <t xml:space="preserve">Última fecha</t>
  </si>
  <si>
    <t xml:space="preserve">Frecuencia (días)</t>
  </si>
  <si>
    <t xml:space="preserve">Próxima fecha</t>
  </si>
  <si>
    <t xml:space="preserve">Días restantes</t>
  </si>
  <si>
    <t xml:space="preserve">Estado</t>
  </si>
  <si>
    <t xml:space="preserve">Coste (€)</t>
  </si>
  <si>
    <t xml:space="preserve">Prioridad</t>
  </si>
  <si>
    <t xml:space="preserve">Observaciones</t>
  </si>
  <si>
    <t xml:space="preserve">Coste anual (€)</t>
  </si>
  <si>
    <t xml:space="preserve">EQ-001</t>
  </si>
  <si>
    <t xml:space="preserve">Caldera de gas central</t>
  </si>
  <si>
    <t xml:space="preserve">Sala de máquinas -1</t>
  </si>
  <si>
    <t xml:space="preserve">Álvaro Ruiz</t>
  </si>
  <si>
    <t xml:space="preserve">Alta</t>
  </si>
  <si>
    <t xml:space="preserve">Revisar presión y purgar circuito</t>
  </si>
  <si>
    <t xml:space="preserve">EQ-002</t>
  </si>
  <si>
    <t xml:space="preserve">Ascensor panorámico</t>
  </si>
  <si>
    <t xml:space="preserve">Vestíbulo principal</t>
  </si>
  <si>
    <t xml:space="preserve">Ascensores Vela</t>
  </si>
  <si>
    <t xml:space="preserve">Contrato con empresa externa</t>
  </si>
  <si>
    <t xml:space="preserve">EQ-003</t>
  </si>
  <si>
    <t xml:space="preserve">Grupo electrógeno diésel</t>
  </si>
  <si>
    <t xml:space="preserve">Cubierta técnica</t>
  </si>
  <si>
    <t xml:space="preserve">Media</t>
  </si>
  <si>
    <t xml:space="preserve">Comprobar nivel y arranque en carga</t>
  </si>
  <si>
    <t xml:space="preserve">EQ-004</t>
  </si>
  <si>
    <t xml:space="preserve">Depuradora de la piscina</t>
  </si>
  <si>
    <t xml:space="preserve">Zona spa</t>
  </si>
  <si>
    <t xml:space="preserve">Marta Sender</t>
  </si>
  <si>
    <t xml:space="preserve">Limpieza de filtros y cloración</t>
  </si>
  <si>
    <t xml:space="preserve">EQ-005</t>
  </si>
  <si>
    <t xml:space="preserve">Cámara frigorífica de cocina</t>
  </si>
  <si>
    <t xml:space="preserve">Cocina planta baja</t>
  </si>
  <si>
    <t xml:space="preserve">Nuria Belmonte</t>
  </si>
  <si>
    <t xml:space="preserve">Sensor de temperatura conectado</t>
  </si>
  <si>
    <t xml:space="preserve">EQ-006</t>
  </si>
  <si>
    <t xml:space="preserve">Climatizadora restaurante</t>
  </si>
  <si>
    <t xml:space="preserve">Restaurante planta 1</t>
  </si>
  <si>
    <t xml:space="preserve">ClimaTec S.L.</t>
  </si>
  <si>
    <t xml:space="preserve">Cambio de filtros y limpieza de baterías</t>
  </si>
  <si>
    <t xml:space="preserve">EQ-007</t>
  </si>
  <si>
    <t xml:space="preserve">Sistema contra incendios (BIE)</t>
  </si>
  <si>
    <t xml:space="preserve">Todo el edificio</t>
  </si>
  <si>
    <t xml:space="preserve">Segurex</t>
  </si>
  <si>
    <t xml:space="preserve">Revisión reglamentaria semestral</t>
  </si>
  <si>
    <t xml:space="preserve">EQ-008</t>
  </si>
  <si>
    <t xml:space="preserve">Puerta automática de acceso</t>
  </si>
  <si>
    <t xml:space="preserve">Entrada principal</t>
  </si>
  <si>
    <t xml:space="preserve">Baja</t>
  </si>
  <si>
    <t xml:space="preserve">Ajuste de sensor tras aviso de clientes</t>
  </si>
  <si>
    <t xml:space="preserve">EQ-009</t>
  </si>
  <si>
    <t xml:space="preserve">Ablandador de agua</t>
  </si>
  <si>
    <t xml:space="preserve">Reponer sal y verificar dureza</t>
  </si>
  <si>
    <t xml:space="preserve">EQ-010</t>
  </si>
  <si>
    <t xml:space="preserve">Extractores de cocina</t>
  </si>
  <si>
    <t xml:space="preserve">Desengrase de conductos</t>
  </si>
  <si>
    <t xml:space="preserve">EQ-011</t>
  </si>
  <si>
    <t xml:space="preserve">Bomba de recirculación ACS</t>
  </si>
  <si>
    <t xml:space="preserve">Vibración monitorizada</t>
  </si>
  <si>
    <t xml:space="preserve">EQ-012</t>
  </si>
  <si>
    <t xml:space="preserve">Lavavajillas industrial</t>
  </si>
  <si>
    <t xml:space="preserve">Descalcificación programada</t>
  </si>
  <si>
    <t xml:space="preserve">EQ-013</t>
  </si>
  <si>
    <t xml:space="preserve">Toldos motorizados terraza</t>
  </si>
  <si>
    <t xml:space="preserve">Terraza planta 1</t>
  </si>
  <si>
    <t xml:space="preserve">Engrase de guías y prueba de motor</t>
  </si>
  <si>
    <t xml:space="preserve">EQ-014</t>
  </si>
  <si>
    <t xml:space="preserve">SAI / UPS recepción</t>
  </si>
  <si>
    <t xml:space="preserve">Recepción</t>
  </si>
  <si>
    <t xml:space="preserve">Test de baterías bajo carga</t>
  </si>
  <si>
    <t xml:space="preserve">TOTAL</t>
  </si>
  <si>
    <t xml:space="preserve">Responsables</t>
  </si>
  <si>
    <t xml:space="preserve">Ubicaciones</t>
  </si>
  <si>
    <t xml:space="preserve">Tipos</t>
  </si>
  <si>
    <t xml:space="preserve">Edita estas listas para adaptar los desplegables a tu instalación.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</si>
</sst>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General"/>
    <numFmt numFmtId="167" formatCode="#,##0.00&quot; €&quot;"/>
    <numFmt numFmtId="168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5A6B75"/>
      <name val="Arial"/>
      <family val="0"/>
      <charset val="1"/>
    </font>
    <font>
      <b val="true"/>
      <sz val="11"/>
      <color rgb="FF1F3B4D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8"/>
      <color rgb="FF8A97A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sz val="9"/>
      <color rgb="FF4A5A64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9"/>
      <color rgb="FF6A7A84"/>
      <name val="Arial"/>
      <family val="0"/>
      <charset val="1"/>
    </font>
    <font>
      <sz val="9"/>
      <color rgb="FF000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B4D"/>
        <bgColor rgb="FF003366"/>
      </patternFill>
    </fill>
    <fill>
      <patternFill patternType="solid">
        <fgColor rgb="FFE9ECEE"/>
        <bgColor rgb="FFF2F4F5"/>
      </patternFill>
    </fill>
    <fill>
      <patternFill patternType="solid">
        <fgColor rgb="FFFFF2CC"/>
        <bgColor rgb="FFFCE4D6"/>
      </patternFill>
    </fill>
    <fill>
      <patternFill patternType="solid">
        <fgColor rgb="FF2E5A6B"/>
        <bgColor rgb="FF4A5A64"/>
      </patternFill>
    </fill>
    <fill>
      <patternFill patternType="solid">
        <fgColor rgb="FFF2F4F5"/>
        <bgColor rgb="FFE9ECEE"/>
      </patternFill>
    </fill>
    <fill>
      <patternFill patternType="solid">
        <fgColor rgb="FFC0392B"/>
        <bgColor rgb="FFC55A11"/>
      </patternFill>
    </fill>
    <fill>
      <patternFill patternType="solid">
        <fgColor rgb="FFE67E22"/>
        <bgColor rgb="FFC9A227"/>
      </patternFill>
    </fill>
    <fill>
      <patternFill patternType="solid">
        <fgColor rgb="FFC9A227"/>
        <bgColor rgb="FFE67E22"/>
      </patternFill>
    </fill>
    <fill>
      <patternFill patternType="solid">
        <fgColor rgb="FF27AE60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1D6"/>
      </left>
      <right style="thin">
        <color rgb="FFC9D1D6"/>
      </right>
      <top style="thin">
        <color rgb="FFC9D1D6"/>
      </top>
      <bottom style="thin">
        <color rgb="FFC9D1D6"/>
      </bottom>
      <diagonal/>
    </border>
    <border diagonalUp="false" diagonalDown="false">
      <left style="thin">
        <color rgb="FFC9D1D6"/>
      </left>
      <right/>
      <top style="thin">
        <color rgb="FFC9D1D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2E5A6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4F5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8060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C55A11"/>
          <bgColor rgb="FF000000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8CBAD"/>
        </patternFill>
      </fill>
    </dxf>
    <dxf>
      <font>
        <name val="Arial"/>
        <charset val="1"/>
        <family val="0"/>
        <b val="1"/>
        <color rgb="FFC55A11"/>
      </font>
      <fill>
        <patternFill>
          <bgColor rgb="FFFCE4D6"/>
        </patternFill>
      </fill>
    </dxf>
    <dxf>
      <font>
        <name val="Arial"/>
        <charset val="1"/>
        <family val="0"/>
        <b val="1"/>
        <color rgb="FF806000"/>
      </font>
      <fill>
        <patternFill>
          <bgColor rgb="FFFFF2CC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6000"/>
      <rgbColor rgb="FF800080"/>
      <rgbColor rgb="FF008080"/>
      <rgbColor rgb="FFC0C0C0"/>
      <rgbColor rgb="FF6A7A84"/>
      <rgbColor rgb="FF9999FF"/>
      <rgbColor rgb="FFC55A11"/>
      <rgbColor rgb="FFFFF2CC"/>
      <rgbColor rgb="FFE9ECEE"/>
      <rgbColor rgb="FF660066"/>
      <rgbColor rgb="FFFF8080"/>
      <rgbColor rgb="FF0066CC"/>
      <rgbColor rgb="FFC9D1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5"/>
      <rgbColor rgb="FFC6EFCE"/>
      <rgbColor rgb="FFFCE4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C9A227"/>
      <rgbColor rgb="FFE67E22"/>
      <rgbColor rgb="FF5A6B75"/>
      <rgbColor rgb="FF8A97A0"/>
      <rgbColor rgb="FF003366"/>
      <rgbColor rgb="FF27AE60"/>
      <rgbColor rgb="FF003300"/>
      <rgbColor rgb="FF4A5A64"/>
      <rgbColor rgb="FFC0392B"/>
      <rgbColor rgb="FF993366"/>
      <rgbColor rgb="FF2E5A6B"/>
      <rgbColor rgb="FF1F3B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6" min="6" style="0" width="14"/>
    <col collapsed="false" customWidth="true" hidden="false" outlineLevel="0" max="7" min="7" style="0" width="3"/>
  </cols>
  <sheetData>
    <row r="2" customFormat="false" ht="30" hidden="false" customHeight="true" outlineLevel="0" collapsed="false">
      <c r="B2" s="1" t="s">
        <v>0</v>
      </c>
      <c r="C2" s="1"/>
      <c r="D2" s="1"/>
      <c r="E2" s="1"/>
      <c r="F2" s="1"/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n">
        <v>15</v>
      </c>
    </row>
    <row r="7" customFormat="false" ht="15" hidden="false" customHeight="false" outlineLevel="0" collapsed="false">
      <c r="B7" s="4" t="s">
        <v>4</v>
      </c>
      <c r="C7" s="6" t="n">
        <f aca="true">TODAY()</f>
        <v>46259</v>
      </c>
    </row>
    <row r="8" customFormat="false" ht="24" hidden="false" customHeight="true" outlineLevel="0" collapsed="false">
      <c r="B8" s="7" t="s">
        <v>5</v>
      </c>
      <c r="C8" s="7"/>
      <c r="D8" s="7"/>
      <c r="E8" s="7"/>
      <c r="F8" s="7"/>
    </row>
    <row r="10" customFormat="false" ht="15" hidden="false" customHeight="false" outlineLevel="0" collapsed="false">
      <c r="B10" s="3" t="s">
        <v>6</v>
      </c>
      <c r="E10" s="3" t="s">
        <v>7</v>
      </c>
    </row>
    <row r="11" customFormat="false" ht="21.75" hidden="false" customHeight="true" outlineLevel="0" collapsed="false">
      <c r="B11" s="8" t="s">
        <v>8</v>
      </c>
      <c r="C11" s="9" t="n">
        <f aca="false">COUNTA(Registro!A4:A500)</f>
        <v>14</v>
      </c>
      <c r="E11" s="10" t="s">
        <v>9</v>
      </c>
      <c r="F11" s="11" t="n">
        <f aca="false">SUM(Registro!K4:K500)</f>
        <v>1760</v>
      </c>
    </row>
    <row r="12" customFormat="false" ht="21.75" hidden="false" customHeight="true" outlineLevel="0" collapsed="false">
      <c r="B12" s="12" t="s">
        <v>10</v>
      </c>
      <c r="C12" s="13" t="n">
        <f aca="false">COUNTIF(Registro!J4:J500,"Vencido")</f>
        <v>5</v>
      </c>
      <c r="E12" s="10" t="s">
        <v>11</v>
      </c>
      <c r="F12" s="11" t="n">
        <f aca="false">SUM(Registro!N4:N500)</f>
        <v>9763.75</v>
      </c>
    </row>
    <row r="13" customFormat="false" ht="21.75" hidden="false" customHeight="true" outlineLevel="0" collapsed="false">
      <c r="B13" s="14" t="s">
        <v>12</v>
      </c>
      <c r="C13" s="15" t="n">
        <f aca="false">COUNTIF(Registro!J4:J500,"Vence hoy")</f>
        <v>1</v>
      </c>
      <c r="E13" s="10" t="s">
        <v>13</v>
      </c>
      <c r="F13" s="16" t="n">
        <f aca="false">COUNTIFS(Registro!I4:I500,"&gt;=0",Registro!I4:I500,"&lt;=30")</f>
        <v>6</v>
      </c>
    </row>
    <row r="14" customFormat="false" ht="21.75" hidden="false" customHeight="true" outlineLevel="0" collapsed="false">
      <c r="B14" s="17" t="s">
        <v>14</v>
      </c>
      <c r="C14" s="18" t="n">
        <f aca="false">COUNTIF(Registro!J4:J500,"Por vencer")</f>
        <v>4</v>
      </c>
      <c r="E14" s="10" t="s">
        <v>15</v>
      </c>
      <c r="F14" s="16" t="n">
        <f aca="false">IF(COUNTA(Registro!A4:A500)=0,"-",MIN(Registro!I4:I500))</f>
        <v>-25</v>
      </c>
    </row>
    <row r="15" customFormat="false" ht="21.75" hidden="false" customHeight="true" outlineLevel="0" collapsed="false">
      <c r="B15" s="19" t="s">
        <v>16</v>
      </c>
      <c r="C15" s="20" t="n">
        <f aca="false">COUNTIF(Registro!J4:J500,"Vigente")</f>
        <v>4</v>
      </c>
    </row>
    <row r="16" customFormat="false" ht="15" hidden="false" customHeight="false" outlineLevel="0" collapsed="false">
      <c r="E16" s="3" t="s">
        <v>17</v>
      </c>
    </row>
    <row r="17" customFormat="false" ht="15" hidden="false" customHeight="false" outlineLevel="0" collapsed="false">
      <c r="E17" s="4" t="s">
        <v>18</v>
      </c>
      <c r="F17" s="21" t="n">
        <f aca="false">COUNTIF(Registro!D4:D500,"Preventivo")</f>
        <v>9</v>
      </c>
    </row>
    <row r="18" customFormat="false" ht="15" hidden="false" customHeight="false" outlineLevel="0" collapsed="false">
      <c r="E18" s="4" t="s">
        <v>19</v>
      </c>
      <c r="F18" s="21" t="n">
        <f aca="false">COUNTIF(Registro!D4:D500,"Correctivo")</f>
        <v>2</v>
      </c>
    </row>
    <row r="19" customFormat="false" ht="15" hidden="false" customHeight="false" outlineLevel="0" collapsed="false">
      <c r="E19" s="4" t="s">
        <v>20</v>
      </c>
      <c r="F19" s="21" t="n">
        <f aca="false">COUNTIF(Registro!D4:D500,"Predictivo")</f>
        <v>3</v>
      </c>
    </row>
    <row r="21" customFormat="false" ht="15" hidden="false" customHeight="false" outlineLevel="0" collapsed="false">
      <c r="B21" s="3" t="s">
        <v>21</v>
      </c>
    </row>
    <row r="22" customFormat="false" ht="18" hidden="false" customHeight="true" outlineLevel="0" collapsed="false">
      <c r="B22" s="22" t="s">
        <v>22</v>
      </c>
      <c r="C22" s="22"/>
      <c r="D22" s="22"/>
      <c r="E22" s="22"/>
      <c r="F22" s="22"/>
    </row>
    <row r="23" customFormat="false" ht="18" hidden="false" customHeight="true" outlineLevel="0" collapsed="false">
      <c r="B23" s="22"/>
      <c r="C23" s="22"/>
      <c r="D23" s="22"/>
      <c r="E23" s="22"/>
      <c r="F23" s="22"/>
    </row>
    <row r="24" customFormat="false" ht="18" hidden="false" customHeight="true" outlineLevel="0" collapsed="false">
      <c r="B24" s="22"/>
      <c r="C24" s="22"/>
      <c r="D24" s="22"/>
      <c r="E24" s="22"/>
      <c r="F24" s="22"/>
    </row>
    <row r="25" customFormat="false" ht="18" hidden="false" customHeight="true" outlineLevel="0" collapsed="false">
      <c r="B25" s="22"/>
      <c r="C25" s="22"/>
      <c r="D25" s="22"/>
      <c r="E25" s="22"/>
      <c r="F25" s="22"/>
    </row>
  </sheetData>
  <mergeCells count="4">
    <mergeCell ref="B2:F2"/>
    <mergeCell ref="B3:F3"/>
    <mergeCell ref="B8:F8"/>
    <mergeCell ref="B22:F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5" min="5" style="0" width="20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34"/>
    <col collapsed="false" customWidth="true" hidden="false" outlineLevel="0" max="14" min="14" style="0" width="13"/>
  </cols>
  <sheetData>
    <row r="1" customFormat="false" ht="27.75" hidden="false" customHeight="true" outlineLevel="0" collapsed="false">
      <c r="A1" s="23" t="s">
        <v>23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customFormat="false" ht="18" hidden="false" customHeight="true" outlineLevel="0" collapsed="false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customFormat="false" ht="30" hidden="false" customHeight="true" outlineLevel="0" collapsed="false">
      <c r="A3" s="25" t="s">
        <v>25</v>
      </c>
      <c r="B3" s="25" t="s">
        <v>26</v>
      </c>
      <c r="C3" s="25" t="s">
        <v>27</v>
      </c>
      <c r="D3" s="25" t="s">
        <v>28</v>
      </c>
      <c r="E3" s="25" t="s">
        <v>29</v>
      </c>
      <c r="F3" s="25" t="s">
        <v>30</v>
      </c>
      <c r="G3" s="25" t="s">
        <v>31</v>
      </c>
      <c r="H3" s="25" t="s">
        <v>32</v>
      </c>
      <c r="I3" s="25" t="s">
        <v>33</v>
      </c>
      <c r="J3" s="25" t="s">
        <v>34</v>
      </c>
      <c r="K3" s="25" t="s">
        <v>35</v>
      </c>
      <c r="L3" s="25" t="s">
        <v>36</v>
      </c>
      <c r="M3" s="25" t="s">
        <v>37</v>
      </c>
      <c r="N3" s="25" t="s">
        <v>38</v>
      </c>
    </row>
    <row r="4" customFormat="false" ht="15" hidden="false" customHeight="false" outlineLevel="0" collapsed="false">
      <c r="A4" s="26" t="s">
        <v>39</v>
      </c>
      <c r="B4" s="27" t="s">
        <v>40</v>
      </c>
      <c r="C4" s="27" t="s">
        <v>41</v>
      </c>
      <c r="D4" s="26" t="s">
        <v>18</v>
      </c>
      <c r="E4" s="27" t="s">
        <v>42</v>
      </c>
      <c r="F4" s="28" t="n">
        <v>46144</v>
      </c>
      <c r="G4" s="29" t="n">
        <v>90</v>
      </c>
      <c r="H4" s="30" t="n">
        <f aca="false">IF(OR(F4="",G4=""),"",F4+G4)</f>
        <v>46234</v>
      </c>
      <c r="I4" s="31" t="n">
        <f aca="true">IF(H4="","",H4-TODAY())</f>
        <v>-25</v>
      </c>
      <c r="J4" s="32" t="str">
        <f aca="false">IF(I4="","",IF(I4&lt;0,"Vencido",IF(I4=0,"Vence hoy",IF(I4&lt;=Panel!$C$6,"Por vencer","Vigente"))))</f>
        <v>Vencido</v>
      </c>
      <c r="K4" s="33" t="n">
        <v>180</v>
      </c>
      <c r="L4" s="26" t="s">
        <v>43</v>
      </c>
      <c r="M4" s="34" t="s">
        <v>44</v>
      </c>
      <c r="N4" s="35" t="n">
        <f aca="false">IF(AND(G4&lt;&gt;"",G4&gt;0,K4&lt;&gt;""),K4*365/G4,"")</f>
        <v>730</v>
      </c>
    </row>
    <row r="5" customFormat="false" ht="15" hidden="false" customHeight="false" outlineLevel="0" collapsed="false">
      <c r="A5" s="26" t="s">
        <v>45</v>
      </c>
      <c r="B5" s="27" t="s">
        <v>46</v>
      </c>
      <c r="C5" s="27" t="s">
        <v>47</v>
      </c>
      <c r="D5" s="26" t="s">
        <v>18</v>
      </c>
      <c r="E5" s="27" t="s">
        <v>48</v>
      </c>
      <c r="F5" s="28" t="n">
        <v>46199</v>
      </c>
      <c r="G5" s="29" t="n">
        <v>60</v>
      </c>
      <c r="H5" s="30" t="n">
        <f aca="false">IF(OR(F5="",G5=""),"",F5+G5)</f>
        <v>46259</v>
      </c>
      <c r="I5" s="31" t="n">
        <f aca="true">IF(H5="","",H5-TODAY())</f>
        <v>0</v>
      </c>
      <c r="J5" s="32" t="str">
        <f aca="false">IF(I5="","",IF(I5&lt;0,"Vencido",IF(I5=0,"Vence hoy",IF(I5&lt;=Panel!$C$6,"Por vencer","Vigente"))))</f>
        <v>Vence hoy</v>
      </c>
      <c r="K5" s="33" t="n">
        <v>240</v>
      </c>
      <c r="L5" s="26" t="s">
        <v>43</v>
      </c>
      <c r="M5" s="34" t="s">
        <v>49</v>
      </c>
      <c r="N5" s="35" t="n">
        <f aca="false">IF(AND(G5&lt;&gt;"",G5&gt;0,K5&lt;&gt;""),K5*365/G5,"")</f>
        <v>1460</v>
      </c>
    </row>
    <row r="6" customFormat="false" ht="15" hidden="false" customHeight="false" outlineLevel="0" collapsed="false">
      <c r="A6" s="26" t="s">
        <v>50</v>
      </c>
      <c r="B6" s="27" t="s">
        <v>51</v>
      </c>
      <c r="C6" s="27" t="s">
        <v>52</v>
      </c>
      <c r="D6" s="26" t="s">
        <v>18</v>
      </c>
      <c r="E6" s="27" t="s">
        <v>42</v>
      </c>
      <c r="F6" s="28" t="n">
        <v>46239</v>
      </c>
      <c r="G6" s="29" t="n">
        <v>30</v>
      </c>
      <c r="H6" s="30" t="n">
        <f aca="false">IF(OR(F6="",G6=""),"",F6+G6)</f>
        <v>46269</v>
      </c>
      <c r="I6" s="31" t="n">
        <f aca="true">IF(H6="","",H6-TODAY())</f>
        <v>10</v>
      </c>
      <c r="J6" s="32" t="str">
        <f aca="false">IF(I6="","",IF(I6&lt;0,"Vencido",IF(I6=0,"Vence hoy",IF(I6&lt;=Panel!$C$6,"Por vencer","Vigente"))))</f>
        <v>Por vencer</v>
      </c>
      <c r="K6" s="33" t="n">
        <v>95</v>
      </c>
      <c r="L6" s="26" t="s">
        <v>53</v>
      </c>
      <c r="M6" s="34" t="s">
        <v>54</v>
      </c>
      <c r="N6" s="35" t="n">
        <f aca="false">IF(AND(G6&lt;&gt;"",G6&gt;0,K6&lt;&gt;""),K6*365/G6,"")</f>
        <v>1155.83333333333</v>
      </c>
    </row>
    <row r="7" customFormat="false" ht="15" hidden="false" customHeight="false" outlineLevel="0" collapsed="false">
      <c r="A7" s="26" t="s">
        <v>55</v>
      </c>
      <c r="B7" s="27" t="s">
        <v>56</v>
      </c>
      <c r="C7" s="27" t="s">
        <v>57</v>
      </c>
      <c r="D7" s="26" t="s">
        <v>18</v>
      </c>
      <c r="E7" s="27" t="s">
        <v>58</v>
      </c>
      <c r="F7" s="28" t="n">
        <v>46235</v>
      </c>
      <c r="G7" s="29" t="n">
        <v>15</v>
      </c>
      <c r="H7" s="30" t="n">
        <f aca="false">IF(OR(F7="",G7=""),"",F7+G7)</f>
        <v>46250</v>
      </c>
      <c r="I7" s="31" t="n">
        <f aca="true">IF(H7="","",H7-TODAY())</f>
        <v>-9</v>
      </c>
      <c r="J7" s="32" t="str">
        <f aca="false">IF(I7="","",IF(I7&lt;0,"Vencido",IF(I7=0,"Vence hoy",IF(I7&lt;=Panel!$C$6,"Por vencer","Vigente"))))</f>
        <v>Vencido</v>
      </c>
      <c r="K7" s="33" t="n">
        <v>60</v>
      </c>
      <c r="L7" s="26" t="s">
        <v>53</v>
      </c>
      <c r="M7" s="34" t="s">
        <v>59</v>
      </c>
      <c r="N7" s="35" t="n">
        <f aca="false">IF(AND(G7&lt;&gt;"",G7&gt;0,K7&lt;&gt;""),K7*365/G7,"")</f>
        <v>1460</v>
      </c>
    </row>
    <row r="8" customFormat="false" ht="15" hidden="false" customHeight="false" outlineLevel="0" collapsed="false">
      <c r="A8" s="26" t="s">
        <v>60</v>
      </c>
      <c r="B8" s="27" t="s">
        <v>61</v>
      </c>
      <c r="C8" s="27" t="s">
        <v>62</v>
      </c>
      <c r="D8" s="26" t="s">
        <v>20</v>
      </c>
      <c r="E8" s="27" t="s">
        <v>63</v>
      </c>
      <c r="F8" s="28" t="n">
        <v>46213</v>
      </c>
      <c r="G8" s="29" t="n">
        <v>45</v>
      </c>
      <c r="H8" s="30" t="n">
        <f aca="false">IF(OR(F8="",G8=""),"",F8+G8)</f>
        <v>46258</v>
      </c>
      <c r="I8" s="31" t="n">
        <f aca="true">IF(H8="","",H8-TODAY())</f>
        <v>-1</v>
      </c>
      <c r="J8" s="32" t="str">
        <f aca="false">IF(I8="","",IF(I8&lt;0,"Vencido",IF(I8=0,"Vence hoy",IF(I8&lt;=Panel!$C$6,"Por vencer","Vigente"))))</f>
        <v>Vencido</v>
      </c>
      <c r="K8" s="33" t="n">
        <v>130</v>
      </c>
      <c r="L8" s="26" t="s">
        <v>43</v>
      </c>
      <c r="M8" s="34" t="s">
        <v>64</v>
      </c>
      <c r="N8" s="35" t="n">
        <f aca="false">IF(AND(G8&lt;&gt;"",G8&gt;0,K8&lt;&gt;""),K8*365/G8,"")</f>
        <v>1054.44444444444</v>
      </c>
    </row>
    <row r="9" customFormat="false" ht="15" hidden="false" customHeight="false" outlineLevel="0" collapsed="false">
      <c r="A9" s="26" t="s">
        <v>65</v>
      </c>
      <c r="B9" s="27" t="s">
        <v>66</v>
      </c>
      <c r="C9" s="27" t="s">
        <v>67</v>
      </c>
      <c r="D9" s="26" t="s">
        <v>18</v>
      </c>
      <c r="E9" s="27" t="s">
        <v>68</v>
      </c>
      <c r="F9" s="28" t="n">
        <v>46127</v>
      </c>
      <c r="G9" s="29" t="n">
        <v>120</v>
      </c>
      <c r="H9" s="30" t="n">
        <f aca="false">IF(OR(F9="",G9=""),"",F9+G9)</f>
        <v>46247</v>
      </c>
      <c r="I9" s="31" t="n">
        <f aca="true">IF(H9="","",H9-TODAY())</f>
        <v>-12</v>
      </c>
      <c r="J9" s="32" t="str">
        <f aca="false">IF(I9="","",IF(I9&lt;0,"Vencido",IF(I9=0,"Vence hoy",IF(I9&lt;=Panel!$C$6,"Por vencer","Vigente"))))</f>
        <v>Vencido</v>
      </c>
      <c r="K9" s="33" t="n">
        <v>210</v>
      </c>
      <c r="L9" s="26" t="s">
        <v>53</v>
      </c>
      <c r="M9" s="34" t="s">
        <v>69</v>
      </c>
      <c r="N9" s="35" t="n">
        <f aca="false">IF(AND(G9&lt;&gt;"",G9&gt;0,K9&lt;&gt;""),K9*365/G9,"")</f>
        <v>638.75</v>
      </c>
    </row>
    <row r="10" customFormat="false" ht="15" hidden="false" customHeight="false" outlineLevel="0" collapsed="false">
      <c r="A10" s="26" t="s">
        <v>70</v>
      </c>
      <c r="B10" s="27" t="s">
        <v>71</v>
      </c>
      <c r="C10" s="27" t="s">
        <v>72</v>
      </c>
      <c r="D10" s="26" t="s">
        <v>18</v>
      </c>
      <c r="E10" s="27" t="s">
        <v>73</v>
      </c>
      <c r="F10" s="28" t="n">
        <v>46073</v>
      </c>
      <c r="G10" s="29" t="n">
        <v>180</v>
      </c>
      <c r="H10" s="30" t="n">
        <f aca="false">IF(OR(F10="",G10=""),"",F10+G10)</f>
        <v>46253</v>
      </c>
      <c r="I10" s="31" t="n">
        <f aca="true">IF(H10="","",H10-TODAY())</f>
        <v>-6</v>
      </c>
      <c r="J10" s="32" t="str">
        <f aca="false">IF(I10="","",IF(I10&lt;0,"Vencido",IF(I10=0,"Vence hoy",IF(I10&lt;=Panel!$C$6,"Por vencer","Vigente"))))</f>
        <v>Vencido</v>
      </c>
      <c r="K10" s="33" t="n">
        <v>320</v>
      </c>
      <c r="L10" s="26" t="s">
        <v>43</v>
      </c>
      <c r="M10" s="34" t="s">
        <v>74</v>
      </c>
      <c r="N10" s="35" t="n">
        <f aca="false">IF(AND(G10&lt;&gt;"",G10&gt;0,K10&lt;&gt;""),K10*365/G10,"")</f>
        <v>648.888888888889</v>
      </c>
    </row>
    <row r="11" customFormat="false" ht="15" hidden="false" customHeight="false" outlineLevel="0" collapsed="false">
      <c r="A11" s="26" t="s">
        <v>75</v>
      </c>
      <c r="B11" s="27" t="s">
        <v>76</v>
      </c>
      <c r="C11" s="27" t="s">
        <v>77</v>
      </c>
      <c r="D11" s="26" t="s">
        <v>19</v>
      </c>
      <c r="E11" s="27" t="s">
        <v>58</v>
      </c>
      <c r="F11" s="28" t="n">
        <v>46252</v>
      </c>
      <c r="G11" s="29" t="n">
        <v>200</v>
      </c>
      <c r="H11" s="30" t="n">
        <f aca="false">IF(OR(F11="",G11=""),"",F11+G11)</f>
        <v>46452</v>
      </c>
      <c r="I11" s="31" t="n">
        <f aca="true">IF(H11="","",H11-TODAY())</f>
        <v>193</v>
      </c>
      <c r="J11" s="32" t="str">
        <f aca="false">IF(I11="","",IF(I11&lt;0,"Vencido",IF(I11=0,"Vence hoy",IF(I11&lt;=Panel!$C$6,"Por vencer","Vigente"))))</f>
        <v>Vigente</v>
      </c>
      <c r="K11" s="33" t="n">
        <v>80</v>
      </c>
      <c r="L11" s="26" t="s">
        <v>78</v>
      </c>
      <c r="M11" s="34" t="s">
        <v>79</v>
      </c>
      <c r="N11" s="35" t="n">
        <f aca="false">IF(AND(G11&lt;&gt;"",G11&gt;0,K11&lt;&gt;""),K11*365/G11,"")</f>
        <v>146</v>
      </c>
    </row>
    <row r="12" customFormat="false" ht="15" hidden="false" customHeight="false" outlineLevel="0" collapsed="false">
      <c r="A12" s="26" t="s">
        <v>80</v>
      </c>
      <c r="B12" s="27" t="s">
        <v>81</v>
      </c>
      <c r="C12" s="27" t="s">
        <v>41</v>
      </c>
      <c r="D12" s="26" t="s">
        <v>18</v>
      </c>
      <c r="E12" s="27" t="s">
        <v>42</v>
      </c>
      <c r="F12" s="28" t="n">
        <v>46174</v>
      </c>
      <c r="G12" s="29" t="n">
        <v>90</v>
      </c>
      <c r="H12" s="30" t="n">
        <f aca="false">IF(OR(F12="",G12=""),"",F12+G12)</f>
        <v>46264</v>
      </c>
      <c r="I12" s="31" t="n">
        <f aca="true">IF(H12="","",H12-TODAY())</f>
        <v>5</v>
      </c>
      <c r="J12" s="32" t="str">
        <f aca="false">IF(I12="","",IF(I12&lt;0,"Vencido",IF(I12=0,"Vence hoy",IF(I12&lt;=Panel!$C$6,"Por vencer","Vigente"))))</f>
        <v>Por vencer</v>
      </c>
      <c r="K12" s="33" t="n">
        <v>55</v>
      </c>
      <c r="L12" s="26" t="s">
        <v>78</v>
      </c>
      <c r="M12" s="34" t="s">
        <v>82</v>
      </c>
      <c r="N12" s="35" t="n">
        <f aca="false">IF(AND(G12&lt;&gt;"",G12&gt;0,K12&lt;&gt;""),K12*365/G12,"")</f>
        <v>223.055555555556</v>
      </c>
    </row>
    <row r="13" customFormat="false" ht="15" hidden="false" customHeight="false" outlineLevel="0" collapsed="false">
      <c r="A13" s="26" t="s">
        <v>83</v>
      </c>
      <c r="B13" s="27" t="s">
        <v>84</v>
      </c>
      <c r="C13" s="27" t="s">
        <v>62</v>
      </c>
      <c r="D13" s="26" t="s">
        <v>18</v>
      </c>
      <c r="E13" s="27" t="s">
        <v>63</v>
      </c>
      <c r="F13" s="28" t="n">
        <v>46228</v>
      </c>
      <c r="G13" s="29" t="n">
        <v>60</v>
      </c>
      <c r="H13" s="30" t="n">
        <f aca="false">IF(OR(F13="",G13=""),"",F13+G13)</f>
        <v>46288</v>
      </c>
      <c r="I13" s="31" t="n">
        <f aca="true">IF(H13="","",H13-TODAY())</f>
        <v>29</v>
      </c>
      <c r="J13" s="32" t="str">
        <f aca="false">IF(I13="","",IF(I13&lt;0,"Vencido",IF(I13=0,"Vence hoy",IF(I13&lt;=Panel!$C$6,"Por vencer","Vigente"))))</f>
        <v>Vigente</v>
      </c>
      <c r="K13" s="33" t="n">
        <v>110</v>
      </c>
      <c r="L13" s="26" t="s">
        <v>53</v>
      </c>
      <c r="M13" s="34" t="s">
        <v>85</v>
      </c>
      <c r="N13" s="35" t="n">
        <f aca="false">IF(AND(G13&lt;&gt;"",G13&gt;0,K13&lt;&gt;""),K13*365/G13,"")</f>
        <v>669.166666666667</v>
      </c>
    </row>
    <row r="14" customFormat="false" ht="15" hidden="false" customHeight="false" outlineLevel="0" collapsed="false">
      <c r="A14" s="26" t="s">
        <v>86</v>
      </c>
      <c r="B14" s="27" t="s">
        <v>87</v>
      </c>
      <c r="C14" s="27" t="s">
        <v>41</v>
      </c>
      <c r="D14" s="26" t="s">
        <v>20</v>
      </c>
      <c r="E14" s="27" t="s">
        <v>42</v>
      </c>
      <c r="F14" s="28" t="n">
        <v>46258</v>
      </c>
      <c r="G14" s="29" t="n">
        <v>60</v>
      </c>
      <c r="H14" s="30" t="n">
        <f aca="false">IF(OR(F14="",G14=""),"",F14+G14)</f>
        <v>46318</v>
      </c>
      <c r="I14" s="31" t="n">
        <f aca="true">IF(H14="","",H14-TODAY())</f>
        <v>59</v>
      </c>
      <c r="J14" s="32" t="str">
        <f aca="false">IF(I14="","",IF(I14&lt;0,"Vencido",IF(I14=0,"Vence hoy",IF(I14&lt;=Panel!$C$6,"Por vencer","Vigente"))))</f>
        <v>Vigente</v>
      </c>
      <c r="K14" s="33" t="n">
        <v>70</v>
      </c>
      <c r="L14" s="26" t="s">
        <v>53</v>
      </c>
      <c r="M14" s="34" t="s">
        <v>88</v>
      </c>
      <c r="N14" s="35" t="n">
        <f aca="false">IF(AND(G14&lt;&gt;"",G14&gt;0,K14&lt;&gt;""),K14*365/G14,"")</f>
        <v>425.833333333333</v>
      </c>
    </row>
    <row r="15" customFormat="false" ht="15" hidden="false" customHeight="false" outlineLevel="0" collapsed="false">
      <c r="A15" s="26" t="s">
        <v>89</v>
      </c>
      <c r="B15" s="27" t="s">
        <v>90</v>
      </c>
      <c r="C15" s="27" t="s">
        <v>62</v>
      </c>
      <c r="D15" s="26" t="s">
        <v>19</v>
      </c>
      <c r="E15" s="27" t="s">
        <v>63</v>
      </c>
      <c r="F15" s="28" t="n">
        <v>46244</v>
      </c>
      <c r="G15" s="29" t="n">
        <v>30</v>
      </c>
      <c r="H15" s="30" t="n">
        <f aca="false">IF(OR(F15="",G15=""),"",F15+G15)</f>
        <v>46274</v>
      </c>
      <c r="I15" s="31" t="n">
        <f aca="true">IF(H15="","",H15-TODAY())</f>
        <v>15</v>
      </c>
      <c r="J15" s="32" t="str">
        <f aca="false">IF(I15="","",IF(I15&lt;0,"Vencido",IF(I15=0,"Vence hoy",IF(I15&lt;=Panel!$C$6,"Por vencer","Vigente"))))</f>
        <v>Por vencer</v>
      </c>
      <c r="K15" s="33" t="n">
        <v>45</v>
      </c>
      <c r="L15" s="26" t="s">
        <v>78</v>
      </c>
      <c r="M15" s="34" t="s">
        <v>91</v>
      </c>
      <c r="N15" s="35" t="n">
        <f aca="false">IF(AND(G15&lt;&gt;"",G15&gt;0,K15&lt;&gt;""),K15*365/G15,"")</f>
        <v>547.5</v>
      </c>
    </row>
    <row r="16" customFormat="false" ht="15" hidden="false" customHeight="false" outlineLevel="0" collapsed="false">
      <c r="A16" s="26" t="s">
        <v>92</v>
      </c>
      <c r="B16" s="27" t="s">
        <v>93</v>
      </c>
      <c r="C16" s="27" t="s">
        <v>94</v>
      </c>
      <c r="D16" s="26" t="s">
        <v>18</v>
      </c>
      <c r="E16" s="27" t="s">
        <v>58</v>
      </c>
      <c r="F16" s="28" t="n">
        <v>46111</v>
      </c>
      <c r="G16" s="29" t="n">
        <v>150</v>
      </c>
      <c r="H16" s="30" t="n">
        <f aca="false">IF(OR(F16="",G16=""),"",F16+G16)</f>
        <v>46261</v>
      </c>
      <c r="I16" s="31" t="n">
        <f aca="true">IF(H16="","",H16-TODAY())</f>
        <v>2</v>
      </c>
      <c r="J16" s="32" t="str">
        <f aca="false">IF(I16="","",IF(I16&lt;0,"Vencido",IF(I16=0,"Vence hoy",IF(I16&lt;=Panel!$C$6,"Por vencer","Vigente"))))</f>
        <v>Por vencer</v>
      </c>
      <c r="K16" s="33" t="n">
        <v>40</v>
      </c>
      <c r="L16" s="26" t="s">
        <v>78</v>
      </c>
      <c r="M16" s="34" t="s">
        <v>95</v>
      </c>
      <c r="N16" s="35" t="n">
        <f aca="false">IF(AND(G16&lt;&gt;"",G16&gt;0,K16&lt;&gt;""),K16*365/G16,"")</f>
        <v>97.3333333333333</v>
      </c>
    </row>
    <row r="17" customFormat="false" ht="15" hidden="false" customHeight="false" outlineLevel="0" collapsed="false">
      <c r="A17" s="26" t="s">
        <v>96</v>
      </c>
      <c r="B17" s="27" t="s">
        <v>97</v>
      </c>
      <c r="C17" s="27" t="s">
        <v>98</v>
      </c>
      <c r="D17" s="26" t="s">
        <v>20</v>
      </c>
      <c r="E17" s="27" t="s">
        <v>68</v>
      </c>
      <c r="F17" s="28" t="n">
        <v>46204</v>
      </c>
      <c r="G17" s="29" t="n">
        <v>90</v>
      </c>
      <c r="H17" s="30" t="n">
        <f aca="false">IF(OR(F17="",G17=""),"",F17+G17)</f>
        <v>46294</v>
      </c>
      <c r="I17" s="31" t="n">
        <f aca="true">IF(H17="","",H17-TODAY())</f>
        <v>35</v>
      </c>
      <c r="J17" s="32" t="str">
        <f aca="false">IF(I17="","",IF(I17&lt;0,"Vencido",IF(I17=0,"Vence hoy",IF(I17&lt;=Panel!$C$6,"Por vencer","Vigente"))))</f>
        <v>Vigente</v>
      </c>
      <c r="K17" s="33" t="n">
        <v>125</v>
      </c>
      <c r="L17" s="26" t="s">
        <v>43</v>
      </c>
      <c r="M17" s="34" t="s">
        <v>99</v>
      </c>
      <c r="N17" s="35" t="n">
        <f aca="false">IF(AND(G17&lt;&gt;"",G17&gt;0,K17&lt;&gt;""),K17*365/G17,"")</f>
        <v>506.944444444444</v>
      </c>
    </row>
    <row r="18" customFormat="false" ht="15" hidden="false" customHeight="false" outlineLevel="0" collapsed="false">
      <c r="A18" s="27"/>
      <c r="B18" s="27"/>
      <c r="C18" s="27"/>
      <c r="D18" s="27"/>
      <c r="E18" s="27"/>
      <c r="F18" s="27"/>
      <c r="G18" s="27"/>
      <c r="H18" s="30" t="str">
        <f aca="false">IF(OR(F18="",G18=""),"",F18+G18)</f>
        <v/>
      </c>
      <c r="I18" s="31" t="str">
        <f aca="true">IF(H18="","",H18-TODAY())</f>
        <v/>
      </c>
      <c r="J18" s="32" t="str">
        <f aca="false">IF(I18="","",IF(I18&lt;0,"Vencido",IF(I18=0,"Vence hoy",IF(I18&lt;=Panel!$C$6,"Por vencer","Vigente"))))</f>
        <v/>
      </c>
      <c r="K18" s="27"/>
      <c r="L18" s="27"/>
      <c r="M18" s="27"/>
      <c r="N18" s="35" t="str">
        <f aca="false">IF(AND(G18&lt;&gt;"",G18&gt;0,K18&lt;&gt;""),K18*365/G18,"")</f>
        <v/>
      </c>
    </row>
    <row r="19" customFormat="false" ht="15" hidden="false" customHeight="false" outlineLevel="0" collapsed="false">
      <c r="A19" s="27"/>
      <c r="B19" s="27"/>
      <c r="C19" s="27"/>
      <c r="D19" s="27"/>
      <c r="E19" s="27"/>
      <c r="F19" s="27"/>
      <c r="G19" s="27"/>
      <c r="H19" s="30" t="str">
        <f aca="false">IF(OR(F19="",G19=""),"",F19+G19)</f>
        <v/>
      </c>
      <c r="I19" s="31" t="str">
        <f aca="true">IF(H19="","",H19-TODAY())</f>
        <v/>
      </c>
      <c r="J19" s="32" t="str">
        <f aca="false">IF(I19="","",IF(I19&lt;0,"Vencido",IF(I19=0,"Vence hoy",IF(I19&lt;=Panel!$C$6,"Por vencer","Vigente"))))</f>
        <v/>
      </c>
      <c r="K19" s="27"/>
      <c r="L19" s="27"/>
      <c r="M19" s="27"/>
      <c r="N19" s="35" t="str">
        <f aca="false">IF(AND(G19&lt;&gt;"",G19&gt;0,K19&lt;&gt;""),K19*365/G19,"")</f>
        <v/>
      </c>
    </row>
    <row r="20" customFormat="false" ht="15" hidden="false" customHeight="false" outlineLevel="0" collapsed="false">
      <c r="A20" s="27"/>
      <c r="B20" s="27"/>
      <c r="C20" s="27"/>
      <c r="D20" s="27"/>
      <c r="E20" s="27"/>
      <c r="F20" s="27"/>
      <c r="G20" s="27"/>
      <c r="H20" s="30" t="str">
        <f aca="false">IF(OR(F20="",G20=""),"",F20+G20)</f>
        <v/>
      </c>
      <c r="I20" s="31" t="str">
        <f aca="true">IF(H20="","",H20-TODAY())</f>
        <v/>
      </c>
      <c r="J20" s="32" t="str">
        <f aca="false">IF(I20="","",IF(I20&lt;0,"Vencido",IF(I20=0,"Vence hoy",IF(I20&lt;=Panel!$C$6,"Por vencer","Vigente"))))</f>
        <v/>
      </c>
      <c r="K20" s="27"/>
      <c r="L20" s="27"/>
      <c r="M20" s="27"/>
      <c r="N20" s="35" t="str">
        <f aca="false">IF(AND(G20&lt;&gt;"",G20&gt;0,K20&lt;&gt;""),K20*365/G20,"")</f>
        <v/>
      </c>
    </row>
    <row r="21" customFormat="false" ht="15" hidden="false" customHeight="false" outlineLevel="0" collapsed="false">
      <c r="A21" s="27"/>
      <c r="B21" s="27"/>
      <c r="C21" s="27"/>
      <c r="D21" s="27"/>
      <c r="E21" s="27"/>
      <c r="F21" s="27"/>
      <c r="G21" s="27"/>
      <c r="H21" s="30" t="str">
        <f aca="false">IF(OR(F21="",G21=""),"",F21+G21)</f>
        <v/>
      </c>
      <c r="I21" s="31" t="str">
        <f aca="true">IF(H21="","",H21-TODAY())</f>
        <v/>
      </c>
      <c r="J21" s="32" t="str">
        <f aca="false">IF(I21="","",IF(I21&lt;0,"Vencido",IF(I21=0,"Vence hoy",IF(I21&lt;=Panel!$C$6,"Por vencer","Vigente"))))</f>
        <v/>
      </c>
      <c r="K21" s="27"/>
      <c r="L21" s="27"/>
      <c r="M21" s="27"/>
      <c r="N21" s="35" t="str">
        <f aca="false">IF(AND(G21&lt;&gt;"",G21&gt;0,K21&lt;&gt;""),K21*365/G21,"")</f>
        <v/>
      </c>
    </row>
    <row r="22" customFormat="false" ht="15" hidden="false" customHeight="false" outlineLevel="0" collapsed="false">
      <c r="A22" s="27"/>
      <c r="B22" s="27"/>
      <c r="C22" s="27"/>
      <c r="D22" s="27"/>
      <c r="E22" s="27"/>
      <c r="F22" s="27"/>
      <c r="G22" s="27"/>
      <c r="H22" s="30" t="str">
        <f aca="false">IF(OR(F22="",G22=""),"",F22+G22)</f>
        <v/>
      </c>
      <c r="I22" s="31" t="str">
        <f aca="true">IF(H22="","",H22-TODAY())</f>
        <v/>
      </c>
      <c r="J22" s="32" t="str">
        <f aca="false">IF(I22="","",IF(I22&lt;0,"Vencido",IF(I22=0,"Vence hoy",IF(I22&lt;=Panel!$C$6,"Por vencer","Vigente"))))</f>
        <v/>
      </c>
      <c r="K22" s="27"/>
      <c r="L22" s="27"/>
      <c r="M22" s="27"/>
      <c r="N22" s="35" t="str">
        <f aca="false">IF(AND(G22&lt;&gt;"",G22&gt;0,K22&lt;&gt;""),K22*365/G22,"")</f>
        <v/>
      </c>
    </row>
    <row r="23" customFormat="false" ht="15" hidden="false" customHeight="false" outlineLevel="0" collapsed="false">
      <c r="A23" s="27"/>
      <c r="B23" s="27"/>
      <c r="C23" s="27"/>
      <c r="D23" s="27"/>
      <c r="E23" s="27"/>
      <c r="F23" s="27"/>
      <c r="G23" s="27"/>
      <c r="H23" s="30" t="str">
        <f aca="false">IF(OR(F23="",G23=""),"",F23+G23)</f>
        <v/>
      </c>
      <c r="I23" s="31" t="str">
        <f aca="true">IF(H23="","",H23-TODAY())</f>
        <v/>
      </c>
      <c r="J23" s="32" t="str">
        <f aca="false">IF(I23="","",IF(I23&lt;0,"Vencido",IF(I23=0,"Vence hoy",IF(I23&lt;=Panel!$C$6,"Por vencer","Vigente"))))</f>
        <v/>
      </c>
      <c r="K23" s="27"/>
      <c r="L23" s="27"/>
      <c r="M23" s="27"/>
      <c r="N23" s="35" t="str">
        <f aca="false">IF(AND(G23&lt;&gt;"",G23&gt;0,K23&lt;&gt;""),K23*365/G23,"")</f>
        <v/>
      </c>
    </row>
    <row r="24" customFormat="false" ht="15" hidden="false" customHeight="false" outlineLevel="0" collapsed="false">
      <c r="A24" s="27"/>
      <c r="B24" s="27"/>
      <c r="C24" s="27"/>
      <c r="D24" s="27"/>
      <c r="E24" s="27"/>
      <c r="F24" s="27"/>
      <c r="G24" s="27"/>
      <c r="H24" s="30" t="str">
        <f aca="false">IF(OR(F24="",G24=""),"",F24+G24)</f>
        <v/>
      </c>
      <c r="I24" s="31" t="str">
        <f aca="true">IF(H24="","",H24-TODAY())</f>
        <v/>
      </c>
      <c r="J24" s="32" t="str">
        <f aca="false">IF(I24="","",IF(I24&lt;0,"Vencido",IF(I24=0,"Vence hoy",IF(I24&lt;=Panel!$C$6,"Por vencer","Vigente"))))</f>
        <v/>
      </c>
      <c r="K24" s="27"/>
      <c r="L24" s="27"/>
      <c r="M24" s="27"/>
      <c r="N24" s="35" t="str">
        <f aca="false">IF(AND(G24&lt;&gt;"",G24&gt;0,K24&lt;&gt;""),K24*365/G24,"")</f>
        <v/>
      </c>
    </row>
    <row r="25" customFormat="false" ht="15" hidden="false" customHeight="false" outlineLevel="0" collapsed="false">
      <c r="A25" s="27"/>
      <c r="B25" s="27"/>
      <c r="C25" s="27"/>
      <c r="D25" s="27"/>
      <c r="E25" s="27"/>
      <c r="F25" s="27"/>
      <c r="G25" s="27"/>
      <c r="H25" s="30" t="str">
        <f aca="false">IF(OR(F25="",G25=""),"",F25+G25)</f>
        <v/>
      </c>
      <c r="I25" s="31" t="str">
        <f aca="true">IF(H25="","",H25-TODAY())</f>
        <v/>
      </c>
      <c r="J25" s="32" t="str">
        <f aca="false">IF(I25="","",IF(I25&lt;0,"Vencido",IF(I25=0,"Vence hoy",IF(I25&lt;=Panel!$C$6,"Por vencer","Vigente"))))</f>
        <v/>
      </c>
      <c r="K25" s="27"/>
      <c r="L25" s="27"/>
      <c r="M25" s="27"/>
      <c r="N25" s="35" t="str">
        <f aca="false">IF(AND(G25&lt;&gt;"",G25&gt;0,K25&lt;&gt;""),K25*365/G25,"")</f>
        <v/>
      </c>
    </row>
    <row r="26" customFormat="false" ht="15" hidden="false" customHeight="false" outlineLevel="0" collapsed="false">
      <c r="A26" s="27"/>
      <c r="B26" s="27"/>
      <c r="C26" s="27"/>
      <c r="D26" s="27"/>
      <c r="E26" s="27"/>
      <c r="F26" s="27"/>
      <c r="G26" s="27"/>
      <c r="H26" s="30" t="str">
        <f aca="false">IF(OR(F26="",G26=""),"",F26+G26)</f>
        <v/>
      </c>
      <c r="I26" s="31" t="str">
        <f aca="true">IF(H26="","",H26-TODAY())</f>
        <v/>
      </c>
      <c r="J26" s="32" t="str">
        <f aca="false">IF(I26="","",IF(I26&lt;0,"Vencido",IF(I26=0,"Vence hoy",IF(I26&lt;=Panel!$C$6,"Por vencer","Vigente"))))</f>
        <v/>
      </c>
      <c r="K26" s="27"/>
      <c r="L26" s="27"/>
      <c r="M26" s="27"/>
      <c r="N26" s="35" t="str">
        <f aca="false">IF(AND(G26&lt;&gt;"",G26&gt;0,K26&lt;&gt;""),K26*365/G26,"")</f>
        <v/>
      </c>
    </row>
    <row r="27" customFormat="false" ht="15" hidden="false" customHeight="false" outlineLevel="0" collapsed="false">
      <c r="A27" s="27"/>
      <c r="B27" s="27"/>
      <c r="C27" s="27"/>
      <c r="D27" s="27"/>
      <c r="E27" s="27"/>
      <c r="F27" s="27"/>
      <c r="G27" s="27"/>
      <c r="H27" s="30" t="str">
        <f aca="false">IF(OR(F27="",G27=""),"",F27+G27)</f>
        <v/>
      </c>
      <c r="I27" s="31" t="str">
        <f aca="true">IF(H27="","",H27-TODAY())</f>
        <v/>
      </c>
      <c r="J27" s="32" t="str">
        <f aca="false">IF(I27="","",IF(I27&lt;0,"Vencido",IF(I27=0,"Vence hoy",IF(I27&lt;=Panel!$C$6,"Por vencer","Vigente"))))</f>
        <v/>
      </c>
      <c r="K27" s="27"/>
      <c r="L27" s="27"/>
      <c r="M27" s="27"/>
      <c r="N27" s="35" t="str">
        <f aca="false">IF(AND(G27&lt;&gt;"",G27&gt;0,K27&lt;&gt;""),K27*365/G27,"")</f>
        <v/>
      </c>
    </row>
    <row r="28" customFormat="false" ht="15" hidden="false" customHeight="false" outlineLevel="0" collapsed="false">
      <c r="A28" s="27"/>
      <c r="B28" s="27"/>
      <c r="C28" s="27"/>
      <c r="D28" s="27"/>
      <c r="E28" s="27"/>
      <c r="F28" s="27"/>
      <c r="G28" s="27"/>
      <c r="H28" s="30" t="str">
        <f aca="false">IF(OR(F28="",G28=""),"",F28+G28)</f>
        <v/>
      </c>
      <c r="I28" s="31" t="str">
        <f aca="true">IF(H28="","",H28-TODAY())</f>
        <v/>
      </c>
      <c r="J28" s="32" t="str">
        <f aca="false">IF(I28="","",IF(I28&lt;0,"Vencido",IF(I28=0,"Vence hoy",IF(I28&lt;=Panel!$C$6,"Por vencer","Vigente"))))</f>
        <v/>
      </c>
      <c r="K28" s="27"/>
      <c r="L28" s="27"/>
      <c r="M28" s="27"/>
      <c r="N28" s="35" t="str">
        <f aca="false">IF(AND(G28&lt;&gt;"",G28&gt;0,K28&lt;&gt;""),K28*365/G28,"")</f>
        <v/>
      </c>
    </row>
    <row r="29" customFormat="false" ht="15" hidden="false" customHeight="false" outlineLevel="0" collapsed="false">
      <c r="A29" s="27"/>
      <c r="B29" s="27"/>
      <c r="C29" s="27"/>
      <c r="D29" s="27"/>
      <c r="E29" s="27"/>
      <c r="F29" s="27"/>
      <c r="G29" s="27"/>
      <c r="H29" s="30" t="str">
        <f aca="false">IF(OR(F29="",G29=""),"",F29+G29)</f>
        <v/>
      </c>
      <c r="I29" s="31" t="str">
        <f aca="true">IF(H29="","",H29-TODAY())</f>
        <v/>
      </c>
      <c r="J29" s="32" t="str">
        <f aca="false">IF(I29="","",IF(I29&lt;0,"Vencido",IF(I29=0,"Vence hoy",IF(I29&lt;=Panel!$C$6,"Por vencer","Vigente"))))</f>
        <v/>
      </c>
      <c r="K29" s="27"/>
      <c r="L29" s="27"/>
      <c r="M29" s="27"/>
      <c r="N29" s="35" t="str">
        <f aca="false">IF(AND(G29&lt;&gt;"",G29&gt;0,K29&lt;&gt;""),K29*365/G29,"")</f>
        <v/>
      </c>
    </row>
    <row r="30" customFormat="false" ht="15" hidden="false" customHeight="false" outlineLevel="0" collapsed="false">
      <c r="A30" s="27"/>
      <c r="B30" s="27"/>
      <c r="C30" s="27"/>
      <c r="D30" s="27"/>
      <c r="E30" s="27"/>
      <c r="F30" s="27"/>
      <c r="G30" s="27"/>
      <c r="H30" s="30" t="str">
        <f aca="false">IF(OR(F30="",G30=""),"",F30+G30)</f>
        <v/>
      </c>
      <c r="I30" s="31" t="str">
        <f aca="true">IF(H30="","",H30-TODAY())</f>
        <v/>
      </c>
      <c r="J30" s="32" t="str">
        <f aca="false">IF(I30="","",IF(I30&lt;0,"Vencido",IF(I30=0,"Vence hoy",IF(I30&lt;=Panel!$C$6,"Por vencer","Vigente"))))</f>
        <v/>
      </c>
      <c r="K30" s="27"/>
      <c r="L30" s="27"/>
      <c r="M30" s="27"/>
      <c r="N30" s="35" t="str">
        <f aca="false">IF(AND(G30&lt;&gt;"",G30&gt;0,K30&lt;&gt;""),K30*365/G30,"")</f>
        <v/>
      </c>
    </row>
    <row r="31" customFormat="false" ht="15" hidden="false" customHeight="false" outlineLevel="0" collapsed="false">
      <c r="A31" s="27"/>
      <c r="B31" s="27"/>
      <c r="C31" s="27"/>
      <c r="D31" s="27"/>
      <c r="E31" s="27"/>
      <c r="F31" s="27"/>
      <c r="G31" s="27"/>
      <c r="H31" s="30" t="str">
        <f aca="false">IF(OR(F31="",G31=""),"",F31+G31)</f>
        <v/>
      </c>
      <c r="I31" s="31" t="str">
        <f aca="true">IF(H31="","",H31-TODAY())</f>
        <v/>
      </c>
      <c r="J31" s="32" t="str">
        <f aca="false">IF(I31="","",IF(I31&lt;0,"Vencido",IF(I31=0,"Vence hoy",IF(I31&lt;=Panel!$C$6,"Por vencer","Vigente"))))</f>
        <v/>
      </c>
      <c r="K31" s="27"/>
      <c r="L31" s="27"/>
      <c r="M31" s="27"/>
      <c r="N31" s="35" t="str">
        <f aca="false">IF(AND(G31&lt;&gt;"",G31&gt;0,K31&lt;&gt;""),K31*365/G31,"")</f>
        <v/>
      </c>
    </row>
    <row r="32" customFormat="false" ht="15" hidden="false" customHeight="false" outlineLevel="0" collapsed="false">
      <c r="A32" s="27"/>
      <c r="B32" s="27"/>
      <c r="C32" s="27"/>
      <c r="D32" s="27"/>
      <c r="E32" s="27"/>
      <c r="F32" s="27"/>
      <c r="G32" s="27"/>
      <c r="H32" s="30" t="str">
        <f aca="false">IF(OR(F32="",G32=""),"",F32+G32)</f>
        <v/>
      </c>
      <c r="I32" s="31" t="str">
        <f aca="true">IF(H32="","",H32-TODAY())</f>
        <v/>
      </c>
      <c r="J32" s="32" t="str">
        <f aca="false">IF(I32="","",IF(I32&lt;0,"Vencido",IF(I32=0,"Vence hoy",IF(I32&lt;=Panel!$C$6,"Por vencer","Vigente"))))</f>
        <v/>
      </c>
      <c r="K32" s="27"/>
      <c r="L32" s="27"/>
      <c r="M32" s="27"/>
      <c r="N32" s="35" t="str">
        <f aca="false">IF(AND(G32&lt;&gt;"",G32&gt;0,K32&lt;&gt;""),K32*365/G32,"")</f>
        <v/>
      </c>
    </row>
    <row r="33" customFormat="false" ht="15" hidden="false" customHeight="false" outlineLevel="0" collapsed="false">
      <c r="A33" s="27"/>
      <c r="B33" s="27"/>
      <c r="C33" s="27"/>
      <c r="D33" s="27"/>
      <c r="E33" s="27"/>
      <c r="F33" s="27"/>
      <c r="G33" s="27"/>
      <c r="H33" s="30" t="str">
        <f aca="false">IF(OR(F33="",G33=""),"",F33+G33)</f>
        <v/>
      </c>
      <c r="I33" s="31" t="str">
        <f aca="true">IF(H33="","",H33-TODAY())</f>
        <v/>
      </c>
      <c r="J33" s="32" t="str">
        <f aca="false">IF(I33="","",IF(I33&lt;0,"Vencido",IF(I33=0,"Vence hoy",IF(I33&lt;=Panel!$C$6,"Por vencer","Vigente"))))</f>
        <v/>
      </c>
      <c r="K33" s="27"/>
      <c r="L33" s="27"/>
      <c r="M33" s="27"/>
      <c r="N33" s="35" t="str">
        <f aca="false">IF(AND(G33&lt;&gt;"",G33&gt;0,K33&lt;&gt;""),K33*365/G33,"")</f>
        <v/>
      </c>
    </row>
    <row r="34" customFormat="false" ht="15" hidden="false" customHeight="false" outlineLevel="0" collapsed="false">
      <c r="A34" s="27"/>
      <c r="B34" s="27"/>
      <c r="C34" s="27"/>
      <c r="D34" s="27"/>
      <c r="E34" s="27"/>
      <c r="F34" s="27"/>
      <c r="G34" s="27"/>
      <c r="H34" s="30" t="str">
        <f aca="false">IF(OR(F34="",G34=""),"",F34+G34)</f>
        <v/>
      </c>
      <c r="I34" s="31" t="str">
        <f aca="true">IF(H34="","",H34-TODAY())</f>
        <v/>
      </c>
      <c r="J34" s="32" t="str">
        <f aca="false">IF(I34="","",IF(I34&lt;0,"Vencido",IF(I34=0,"Vence hoy",IF(I34&lt;=Panel!$C$6,"Por vencer","Vigente"))))</f>
        <v/>
      </c>
      <c r="K34" s="27"/>
      <c r="L34" s="27"/>
      <c r="M34" s="27"/>
      <c r="N34" s="35" t="str">
        <f aca="false">IF(AND(G34&lt;&gt;"",G34&gt;0,K34&lt;&gt;""),K34*365/G34,"")</f>
        <v/>
      </c>
    </row>
    <row r="35" customFormat="false" ht="15" hidden="false" customHeight="false" outlineLevel="0" collapsed="false">
      <c r="A35" s="27"/>
      <c r="B35" s="27"/>
      <c r="C35" s="27"/>
      <c r="D35" s="27"/>
      <c r="E35" s="27"/>
      <c r="F35" s="27"/>
      <c r="G35" s="27"/>
      <c r="H35" s="30" t="str">
        <f aca="false">IF(OR(F35="",G35=""),"",F35+G35)</f>
        <v/>
      </c>
      <c r="I35" s="31" t="str">
        <f aca="true">IF(H35="","",H35-TODAY())</f>
        <v/>
      </c>
      <c r="J35" s="32" t="str">
        <f aca="false">IF(I35="","",IF(I35&lt;0,"Vencido",IF(I35=0,"Vence hoy",IF(I35&lt;=Panel!$C$6,"Por vencer","Vigente"))))</f>
        <v/>
      </c>
      <c r="K35" s="27"/>
      <c r="L35" s="27"/>
      <c r="M35" s="27"/>
      <c r="N35" s="35" t="str">
        <f aca="false">IF(AND(G35&lt;&gt;"",G35&gt;0,K35&lt;&gt;""),K35*365/G35,"")</f>
        <v/>
      </c>
    </row>
    <row r="36" customFormat="false" ht="15" hidden="false" customHeight="false" outlineLevel="0" collapsed="false">
      <c r="A36" s="27"/>
      <c r="B36" s="27"/>
      <c r="C36" s="27"/>
      <c r="D36" s="27"/>
      <c r="E36" s="27"/>
      <c r="F36" s="27"/>
      <c r="G36" s="27"/>
      <c r="H36" s="30" t="str">
        <f aca="false">IF(OR(F36="",G36=""),"",F36+G36)</f>
        <v/>
      </c>
      <c r="I36" s="31" t="str">
        <f aca="true">IF(H36="","",H36-TODAY())</f>
        <v/>
      </c>
      <c r="J36" s="32" t="str">
        <f aca="false">IF(I36="","",IF(I36&lt;0,"Vencido",IF(I36=0,"Vence hoy",IF(I36&lt;=Panel!$C$6,"Por vencer","Vigente"))))</f>
        <v/>
      </c>
      <c r="K36" s="27"/>
      <c r="L36" s="27"/>
      <c r="M36" s="27"/>
      <c r="N36" s="35" t="str">
        <f aca="false">IF(AND(G36&lt;&gt;"",G36&gt;0,K36&lt;&gt;""),K36*365/G36,"")</f>
        <v/>
      </c>
    </row>
    <row r="37" customFormat="false" ht="15" hidden="false" customHeight="false" outlineLevel="0" collapsed="false">
      <c r="A37" s="27"/>
      <c r="B37" s="27"/>
      <c r="C37" s="27"/>
      <c r="D37" s="27"/>
      <c r="E37" s="27"/>
      <c r="F37" s="27"/>
      <c r="G37" s="27"/>
      <c r="H37" s="30" t="str">
        <f aca="false">IF(OR(F37="",G37=""),"",F37+G37)</f>
        <v/>
      </c>
      <c r="I37" s="31" t="str">
        <f aca="true">IF(H37="","",H37-TODAY())</f>
        <v/>
      </c>
      <c r="J37" s="32" t="str">
        <f aca="false">IF(I37="","",IF(I37&lt;0,"Vencido",IF(I37=0,"Vence hoy",IF(I37&lt;=Panel!$C$6,"Por vencer","Vigente"))))</f>
        <v/>
      </c>
      <c r="K37" s="27"/>
      <c r="L37" s="27"/>
      <c r="M37" s="27"/>
      <c r="N37" s="35" t="str">
        <f aca="false">IF(AND(G37&lt;&gt;"",G37&gt;0,K37&lt;&gt;""),K37*365/G37,"")</f>
        <v/>
      </c>
    </row>
    <row r="38" customFormat="false" ht="15" hidden="false" customHeight="false" outlineLevel="0" collapsed="false">
      <c r="A38" s="27"/>
      <c r="B38" s="27"/>
      <c r="C38" s="27"/>
      <c r="D38" s="27"/>
      <c r="E38" s="27"/>
      <c r="F38" s="27"/>
      <c r="G38" s="27"/>
      <c r="H38" s="30" t="str">
        <f aca="false">IF(OR(F38="",G38=""),"",F38+G38)</f>
        <v/>
      </c>
      <c r="I38" s="31" t="str">
        <f aca="true">IF(H38="","",H38-TODAY())</f>
        <v/>
      </c>
      <c r="J38" s="32" t="str">
        <f aca="false">IF(I38="","",IF(I38&lt;0,"Vencido",IF(I38=0,"Vence hoy",IF(I38&lt;=Panel!$C$6,"Por vencer","Vigente"))))</f>
        <v/>
      </c>
      <c r="K38" s="27"/>
      <c r="L38" s="27"/>
      <c r="M38" s="27"/>
      <c r="N38" s="35" t="str">
        <f aca="false">IF(AND(G38&lt;&gt;"",G38&gt;0,K38&lt;&gt;""),K38*365/G38,"")</f>
        <v/>
      </c>
    </row>
    <row r="39" customFormat="false" ht="15" hidden="false" customHeight="false" outlineLevel="0" collapsed="false">
      <c r="A39" s="27"/>
      <c r="B39" s="27"/>
      <c r="C39" s="27"/>
      <c r="D39" s="27"/>
      <c r="E39" s="27"/>
      <c r="F39" s="27"/>
      <c r="G39" s="27"/>
      <c r="H39" s="30" t="str">
        <f aca="false">IF(OR(F39="",G39=""),"",F39+G39)</f>
        <v/>
      </c>
      <c r="I39" s="31" t="str">
        <f aca="true">IF(H39="","",H39-TODAY())</f>
        <v/>
      </c>
      <c r="J39" s="32" t="str">
        <f aca="false">IF(I39="","",IF(I39&lt;0,"Vencido",IF(I39=0,"Vence hoy",IF(I39&lt;=Panel!$C$6,"Por vencer","Vigente"))))</f>
        <v/>
      </c>
      <c r="K39" s="27"/>
      <c r="L39" s="27"/>
      <c r="M39" s="27"/>
      <c r="N39" s="35" t="str">
        <f aca="false">IF(AND(G39&lt;&gt;"",G39&gt;0,K39&lt;&gt;""),K39*365/G39,"")</f>
        <v/>
      </c>
    </row>
    <row r="40" customFormat="false" ht="15" hidden="false" customHeight="false" outlineLevel="0" collapsed="false">
      <c r="A40" s="27"/>
      <c r="B40" s="27"/>
      <c r="C40" s="27"/>
      <c r="D40" s="27"/>
      <c r="E40" s="27"/>
      <c r="F40" s="27"/>
      <c r="G40" s="27"/>
      <c r="H40" s="30" t="str">
        <f aca="false">IF(OR(F40="",G40=""),"",F40+G40)</f>
        <v/>
      </c>
      <c r="I40" s="31" t="str">
        <f aca="true">IF(H40="","",H40-TODAY())</f>
        <v/>
      </c>
      <c r="J40" s="32" t="str">
        <f aca="false">IF(I40="","",IF(I40&lt;0,"Vencido",IF(I40=0,"Vence hoy",IF(I40&lt;=Panel!$C$6,"Por vencer","Vigente"))))</f>
        <v/>
      </c>
      <c r="K40" s="27"/>
      <c r="L40" s="27"/>
      <c r="M40" s="27"/>
      <c r="N40" s="35" t="str">
        <f aca="false">IF(AND(G40&lt;&gt;"",G40&gt;0,K40&lt;&gt;""),K40*365/G40,"")</f>
        <v/>
      </c>
    </row>
    <row r="41" customFormat="false" ht="15" hidden="false" customHeight="false" outlineLevel="0" collapsed="false">
      <c r="A41" s="27"/>
      <c r="B41" s="27"/>
      <c r="C41" s="27"/>
      <c r="D41" s="27"/>
      <c r="E41" s="27"/>
      <c r="F41" s="27"/>
      <c r="G41" s="27"/>
      <c r="H41" s="30" t="str">
        <f aca="false">IF(OR(F41="",G41=""),"",F41+G41)</f>
        <v/>
      </c>
      <c r="I41" s="31" t="str">
        <f aca="true">IF(H41="","",H41-TODAY())</f>
        <v/>
      </c>
      <c r="J41" s="32" t="str">
        <f aca="false">IF(I41="","",IF(I41&lt;0,"Vencido",IF(I41=0,"Vence hoy",IF(I41&lt;=Panel!$C$6,"Por vencer","Vigente"))))</f>
        <v/>
      </c>
      <c r="K41" s="27"/>
      <c r="L41" s="27"/>
      <c r="M41" s="27"/>
      <c r="N41" s="35" t="str">
        <f aca="false">IF(AND(G41&lt;&gt;"",G41&gt;0,K41&lt;&gt;""),K41*365/G41,"")</f>
        <v/>
      </c>
    </row>
    <row r="42" customFormat="false" ht="15" hidden="false" customHeight="false" outlineLevel="0" collapsed="false">
      <c r="A42" s="27"/>
      <c r="B42" s="27"/>
      <c r="C42" s="27"/>
      <c r="D42" s="27"/>
      <c r="E42" s="27"/>
      <c r="F42" s="27"/>
      <c r="G42" s="27"/>
      <c r="H42" s="30" t="str">
        <f aca="false">IF(OR(F42="",G42=""),"",F42+G42)</f>
        <v/>
      </c>
      <c r="I42" s="31" t="str">
        <f aca="true">IF(H42="","",H42-TODAY())</f>
        <v/>
      </c>
      <c r="J42" s="32" t="str">
        <f aca="false">IF(I42="","",IF(I42&lt;0,"Vencido",IF(I42=0,"Vence hoy",IF(I42&lt;=Panel!$C$6,"Por vencer","Vigente"))))</f>
        <v/>
      </c>
      <c r="K42" s="27"/>
      <c r="L42" s="27"/>
      <c r="M42" s="27"/>
      <c r="N42" s="35" t="str">
        <f aca="false">IF(AND(G42&lt;&gt;"",G42&gt;0,K42&lt;&gt;""),K42*365/G42,"")</f>
        <v/>
      </c>
    </row>
    <row r="43" customFormat="false" ht="15" hidden="false" customHeight="false" outlineLevel="0" collapsed="false">
      <c r="A43" s="27"/>
      <c r="B43" s="27"/>
      <c r="C43" s="27"/>
      <c r="D43" s="27"/>
      <c r="E43" s="27"/>
      <c r="F43" s="27"/>
      <c r="G43" s="27"/>
      <c r="H43" s="30" t="str">
        <f aca="false">IF(OR(F43="",G43=""),"",F43+G43)</f>
        <v/>
      </c>
      <c r="I43" s="31" t="str">
        <f aca="true">IF(H43="","",H43-TODAY())</f>
        <v/>
      </c>
      <c r="J43" s="32" t="str">
        <f aca="false">IF(I43="","",IF(I43&lt;0,"Vencido",IF(I43=0,"Vence hoy",IF(I43&lt;=Panel!$C$6,"Por vencer","Vigente"))))</f>
        <v/>
      </c>
      <c r="K43" s="27"/>
      <c r="L43" s="27"/>
      <c r="M43" s="27"/>
      <c r="N43" s="35" t="str">
        <f aca="false">IF(AND(G43&lt;&gt;"",G43&gt;0,K43&lt;&gt;""),K43*365/G43,"")</f>
        <v/>
      </c>
    </row>
    <row r="44" customFormat="false" ht="15" hidden="false" customHeight="false" outlineLevel="0" collapsed="false">
      <c r="A44" s="27"/>
      <c r="B44" s="27"/>
      <c r="C44" s="27"/>
      <c r="D44" s="27"/>
      <c r="E44" s="27"/>
      <c r="F44" s="27"/>
      <c r="G44" s="27"/>
      <c r="H44" s="30" t="str">
        <f aca="false">IF(OR(F44="",G44=""),"",F44+G44)</f>
        <v/>
      </c>
      <c r="I44" s="31" t="str">
        <f aca="true">IF(H44="","",H44-TODAY())</f>
        <v/>
      </c>
      <c r="J44" s="32" t="str">
        <f aca="false">IF(I44="","",IF(I44&lt;0,"Vencido",IF(I44=0,"Vence hoy",IF(I44&lt;=Panel!$C$6,"Por vencer","Vigente"))))</f>
        <v/>
      </c>
      <c r="K44" s="27"/>
      <c r="L44" s="27"/>
      <c r="M44" s="27"/>
      <c r="N44" s="35" t="str">
        <f aca="false">IF(AND(G44&lt;&gt;"",G44&gt;0,K44&lt;&gt;""),K44*365/G44,"")</f>
        <v/>
      </c>
    </row>
    <row r="45" customFormat="false" ht="15" hidden="false" customHeight="false" outlineLevel="0" collapsed="false">
      <c r="A45" s="27"/>
      <c r="B45" s="27"/>
      <c r="C45" s="27"/>
      <c r="D45" s="27"/>
      <c r="E45" s="27"/>
      <c r="F45" s="27"/>
      <c r="G45" s="27"/>
      <c r="H45" s="30" t="str">
        <f aca="false">IF(OR(F45="",G45=""),"",F45+G45)</f>
        <v/>
      </c>
      <c r="I45" s="31" t="str">
        <f aca="true">IF(H45="","",H45-TODAY())</f>
        <v/>
      </c>
      <c r="J45" s="32" t="str">
        <f aca="false">IF(I45="","",IF(I45&lt;0,"Vencido",IF(I45=0,"Vence hoy",IF(I45&lt;=Panel!$C$6,"Por vencer","Vigente"))))</f>
        <v/>
      </c>
      <c r="K45" s="27"/>
      <c r="L45" s="27"/>
      <c r="M45" s="27"/>
      <c r="N45" s="35" t="str">
        <f aca="false">IF(AND(G45&lt;&gt;"",G45&gt;0,K45&lt;&gt;""),K45*365/G45,"")</f>
        <v/>
      </c>
    </row>
    <row r="46" customFormat="false" ht="15" hidden="false" customHeight="false" outlineLevel="0" collapsed="false">
      <c r="A46" s="27"/>
      <c r="B46" s="27"/>
      <c r="C46" s="27"/>
      <c r="D46" s="27"/>
      <c r="E46" s="27"/>
      <c r="F46" s="27"/>
      <c r="G46" s="27"/>
      <c r="H46" s="30" t="str">
        <f aca="false">IF(OR(F46="",G46=""),"",F46+G46)</f>
        <v/>
      </c>
      <c r="I46" s="31" t="str">
        <f aca="true">IF(H46="","",H46-TODAY())</f>
        <v/>
      </c>
      <c r="J46" s="32" t="str">
        <f aca="false">IF(I46="","",IF(I46&lt;0,"Vencido",IF(I46=0,"Vence hoy",IF(I46&lt;=Panel!$C$6,"Por vencer","Vigente"))))</f>
        <v/>
      </c>
      <c r="K46" s="27"/>
      <c r="L46" s="27"/>
      <c r="M46" s="27"/>
      <c r="N46" s="35" t="str">
        <f aca="false">IF(AND(G46&lt;&gt;"",G46&gt;0,K46&lt;&gt;""),K46*365/G46,"")</f>
        <v/>
      </c>
    </row>
    <row r="47" customFormat="false" ht="15" hidden="false" customHeight="false" outlineLevel="0" collapsed="false">
      <c r="A47" s="27"/>
      <c r="B47" s="27"/>
      <c r="C47" s="27"/>
      <c r="D47" s="27"/>
      <c r="E47" s="27"/>
      <c r="F47" s="27"/>
      <c r="G47" s="27"/>
      <c r="H47" s="30" t="str">
        <f aca="false">IF(OR(F47="",G47=""),"",F47+G47)</f>
        <v/>
      </c>
      <c r="I47" s="31" t="str">
        <f aca="true">IF(H47="","",H47-TODAY())</f>
        <v/>
      </c>
      <c r="J47" s="32" t="str">
        <f aca="false">IF(I47="","",IF(I47&lt;0,"Vencido",IF(I47=0,"Vence hoy",IF(I47&lt;=Panel!$C$6,"Por vencer","Vigente"))))</f>
        <v/>
      </c>
      <c r="K47" s="27"/>
      <c r="L47" s="27"/>
      <c r="M47" s="27"/>
      <c r="N47" s="35" t="str">
        <f aca="false">IF(AND(G47&lt;&gt;"",G47&gt;0,K47&lt;&gt;""),K47*365/G47,"")</f>
        <v/>
      </c>
    </row>
    <row r="48" customFormat="false" ht="15" hidden="false" customHeight="false" outlineLevel="0" collapsed="false">
      <c r="A48" s="27"/>
      <c r="B48" s="27"/>
      <c r="C48" s="27"/>
      <c r="D48" s="27"/>
      <c r="E48" s="27"/>
      <c r="F48" s="27"/>
      <c r="G48" s="27"/>
      <c r="H48" s="30" t="str">
        <f aca="false">IF(OR(F48="",G48=""),"",F48+G48)</f>
        <v/>
      </c>
      <c r="I48" s="31" t="str">
        <f aca="true">IF(H48="","",H48-TODAY())</f>
        <v/>
      </c>
      <c r="J48" s="32" t="str">
        <f aca="false">IF(I48="","",IF(I48&lt;0,"Vencido",IF(I48=0,"Vence hoy",IF(I48&lt;=Panel!$C$6,"Por vencer","Vigente"))))</f>
        <v/>
      </c>
      <c r="K48" s="27"/>
      <c r="L48" s="27"/>
      <c r="M48" s="27"/>
      <c r="N48" s="35" t="str">
        <f aca="false">IF(AND(G48&lt;&gt;"",G48&gt;0,K48&lt;&gt;""),K48*365/G48,"")</f>
        <v/>
      </c>
    </row>
    <row r="49" customFormat="false" ht="15" hidden="false" customHeight="false" outlineLevel="0" collapsed="false">
      <c r="A49" s="27"/>
      <c r="B49" s="27"/>
      <c r="C49" s="27"/>
      <c r="D49" s="27"/>
      <c r="E49" s="27"/>
      <c r="F49" s="27"/>
      <c r="G49" s="27"/>
      <c r="H49" s="30" t="str">
        <f aca="false">IF(OR(F49="",G49=""),"",F49+G49)</f>
        <v/>
      </c>
      <c r="I49" s="31" t="str">
        <f aca="true">IF(H49="","",H49-TODAY())</f>
        <v/>
      </c>
      <c r="J49" s="32" t="str">
        <f aca="false">IF(I49="","",IF(I49&lt;0,"Vencido",IF(I49=0,"Vence hoy",IF(I49&lt;=Panel!$C$6,"Por vencer","Vigente"))))</f>
        <v/>
      </c>
      <c r="K49" s="27"/>
      <c r="L49" s="27"/>
      <c r="M49" s="27"/>
      <c r="N49" s="35" t="str">
        <f aca="false">IF(AND(G49&lt;&gt;"",G49&gt;0,K49&lt;&gt;""),K49*365/G49,"")</f>
        <v/>
      </c>
    </row>
    <row r="50" customFormat="false" ht="15" hidden="false" customHeight="false" outlineLevel="0" collapsed="false">
      <c r="A50" s="27"/>
      <c r="B50" s="27"/>
      <c r="C50" s="27"/>
      <c r="D50" s="27"/>
      <c r="E50" s="27"/>
      <c r="F50" s="27"/>
      <c r="G50" s="27"/>
      <c r="H50" s="30" t="str">
        <f aca="false">IF(OR(F50="",G50=""),"",F50+G50)</f>
        <v/>
      </c>
      <c r="I50" s="31" t="str">
        <f aca="true">IF(H50="","",H50-TODAY())</f>
        <v/>
      </c>
      <c r="J50" s="32" t="str">
        <f aca="false">IF(I50="","",IF(I50&lt;0,"Vencido",IF(I50=0,"Vence hoy",IF(I50&lt;=Panel!$C$6,"Por vencer","Vigente"))))</f>
        <v/>
      </c>
      <c r="K50" s="27"/>
      <c r="L50" s="27"/>
      <c r="M50" s="27"/>
      <c r="N50" s="35" t="str">
        <f aca="false">IF(AND(G50&lt;&gt;"",G50&gt;0,K50&lt;&gt;""),K50*365/G50,"")</f>
        <v/>
      </c>
    </row>
    <row r="51" customFormat="false" ht="15" hidden="false" customHeight="false" outlineLevel="0" collapsed="false">
      <c r="A51" s="27"/>
      <c r="B51" s="27"/>
      <c r="C51" s="27"/>
      <c r="D51" s="27"/>
      <c r="E51" s="27"/>
      <c r="F51" s="27"/>
      <c r="G51" s="27"/>
      <c r="H51" s="30" t="str">
        <f aca="false">IF(OR(F51="",G51=""),"",F51+G51)</f>
        <v/>
      </c>
      <c r="I51" s="31" t="str">
        <f aca="true">IF(H51="","",H51-TODAY())</f>
        <v/>
      </c>
      <c r="J51" s="32" t="str">
        <f aca="false">IF(I51="","",IF(I51&lt;0,"Vencido",IF(I51=0,"Vence hoy",IF(I51&lt;=Panel!$C$6,"Por vencer","Vigente"))))</f>
        <v/>
      </c>
      <c r="K51" s="27"/>
      <c r="L51" s="27"/>
      <c r="M51" s="27"/>
      <c r="N51" s="35" t="str">
        <f aca="false">IF(AND(G51&lt;&gt;"",G51&gt;0,K51&lt;&gt;""),K51*365/G51,"")</f>
        <v/>
      </c>
    </row>
    <row r="52" customFormat="false" ht="15" hidden="false" customHeight="false" outlineLevel="0" collapsed="false">
      <c r="A52" s="27"/>
      <c r="B52" s="27"/>
      <c r="C52" s="27"/>
      <c r="D52" s="27"/>
      <c r="E52" s="27"/>
      <c r="F52" s="27"/>
      <c r="G52" s="27"/>
      <c r="H52" s="30" t="str">
        <f aca="false">IF(OR(F52="",G52=""),"",F52+G52)</f>
        <v/>
      </c>
      <c r="I52" s="31" t="str">
        <f aca="true">IF(H52="","",H52-TODAY())</f>
        <v/>
      </c>
      <c r="J52" s="32" t="str">
        <f aca="false">IF(I52="","",IF(I52&lt;0,"Vencido",IF(I52=0,"Vence hoy",IF(I52&lt;=Panel!$C$6,"Por vencer","Vigente"))))</f>
        <v/>
      </c>
      <c r="K52" s="27"/>
      <c r="L52" s="27"/>
      <c r="M52" s="27"/>
      <c r="N52" s="35" t="str">
        <f aca="false">IF(AND(G52&lt;&gt;"",G52&gt;0,K52&lt;&gt;""),K52*365/G52,"")</f>
        <v/>
      </c>
    </row>
    <row r="53" customFormat="false" ht="15" hidden="false" customHeight="false" outlineLevel="0" collapsed="false">
      <c r="A53" s="27"/>
      <c r="B53" s="27"/>
      <c r="C53" s="27"/>
      <c r="D53" s="27"/>
      <c r="E53" s="27"/>
      <c r="F53" s="27"/>
      <c r="G53" s="27"/>
      <c r="H53" s="30" t="str">
        <f aca="false">IF(OR(F53="",G53=""),"",F53+G53)</f>
        <v/>
      </c>
      <c r="I53" s="31" t="str">
        <f aca="true">IF(H53="","",H53-TODAY())</f>
        <v/>
      </c>
      <c r="J53" s="32" t="str">
        <f aca="false">IF(I53="","",IF(I53&lt;0,"Vencido",IF(I53=0,"Vence hoy",IF(I53&lt;=Panel!$C$6,"Por vencer","Vigente"))))</f>
        <v/>
      </c>
      <c r="K53" s="27"/>
      <c r="L53" s="27"/>
      <c r="M53" s="27"/>
      <c r="N53" s="35" t="str">
        <f aca="false">IF(AND(G53&lt;&gt;"",G53&gt;0,K53&lt;&gt;""),K53*365/G53,"")</f>
        <v/>
      </c>
    </row>
    <row r="54" customFormat="false" ht="15" hidden="false" customHeight="false" outlineLevel="0" collapsed="false">
      <c r="A54" s="27"/>
      <c r="B54" s="27"/>
      <c r="C54" s="27"/>
      <c r="D54" s="27"/>
      <c r="E54" s="27"/>
      <c r="F54" s="27"/>
      <c r="G54" s="27"/>
      <c r="H54" s="30" t="str">
        <f aca="false">IF(OR(F54="",G54=""),"",F54+G54)</f>
        <v/>
      </c>
      <c r="I54" s="31" t="str">
        <f aca="true">IF(H54="","",H54-TODAY())</f>
        <v/>
      </c>
      <c r="J54" s="32" t="str">
        <f aca="false">IF(I54="","",IF(I54&lt;0,"Vencido",IF(I54=0,"Vence hoy",IF(I54&lt;=Panel!$C$6,"Por vencer","Vigente"))))</f>
        <v/>
      </c>
      <c r="K54" s="27"/>
      <c r="L54" s="27"/>
      <c r="M54" s="27"/>
      <c r="N54" s="35" t="str">
        <f aca="false">IF(AND(G54&lt;&gt;"",G54&gt;0,K54&lt;&gt;""),K54*365/G54,"")</f>
        <v/>
      </c>
    </row>
    <row r="55" customFormat="false" ht="15" hidden="false" customHeight="false" outlineLevel="0" collapsed="false">
      <c r="A55" s="27"/>
      <c r="B55" s="27"/>
      <c r="C55" s="27"/>
      <c r="D55" s="27"/>
      <c r="E55" s="27"/>
      <c r="F55" s="27"/>
      <c r="G55" s="27"/>
      <c r="H55" s="30" t="str">
        <f aca="false">IF(OR(F55="",G55=""),"",F55+G55)</f>
        <v/>
      </c>
      <c r="I55" s="31" t="str">
        <f aca="true">IF(H55="","",H55-TODAY())</f>
        <v/>
      </c>
      <c r="J55" s="32" t="str">
        <f aca="false">IF(I55="","",IF(I55&lt;0,"Vencido",IF(I55=0,"Vence hoy",IF(I55&lt;=Panel!$C$6,"Por vencer","Vigente"))))</f>
        <v/>
      </c>
      <c r="K55" s="27"/>
      <c r="L55" s="27"/>
      <c r="M55" s="27"/>
      <c r="N55" s="35" t="str">
        <f aca="false">IF(AND(G55&lt;&gt;"",G55&gt;0,K55&lt;&gt;""),K55*365/G55,"")</f>
        <v/>
      </c>
    </row>
    <row r="56" customFormat="false" ht="15" hidden="false" customHeight="false" outlineLevel="0" collapsed="false">
      <c r="A56" s="27"/>
      <c r="B56" s="27"/>
      <c r="C56" s="27"/>
      <c r="D56" s="27"/>
      <c r="E56" s="27"/>
      <c r="F56" s="27"/>
      <c r="G56" s="27"/>
      <c r="H56" s="30" t="str">
        <f aca="false">IF(OR(F56="",G56=""),"",F56+G56)</f>
        <v/>
      </c>
      <c r="I56" s="31" t="str">
        <f aca="true">IF(H56="","",H56-TODAY())</f>
        <v/>
      </c>
      <c r="J56" s="32" t="str">
        <f aca="false">IF(I56="","",IF(I56&lt;0,"Vencido",IF(I56=0,"Vence hoy",IF(I56&lt;=Panel!$C$6,"Por vencer","Vigente"))))</f>
        <v/>
      </c>
      <c r="K56" s="27"/>
      <c r="L56" s="27"/>
      <c r="M56" s="27"/>
      <c r="N56" s="35" t="str">
        <f aca="false">IF(AND(G56&lt;&gt;"",G56&gt;0,K56&lt;&gt;""),K56*365/G56,"")</f>
        <v/>
      </c>
    </row>
    <row r="57" customFormat="false" ht="15" hidden="false" customHeight="false" outlineLevel="0" collapsed="false">
      <c r="A57" s="27"/>
      <c r="B57" s="27"/>
      <c r="C57" s="27"/>
      <c r="D57" s="27"/>
      <c r="E57" s="27"/>
      <c r="F57" s="27"/>
      <c r="G57" s="27"/>
      <c r="H57" s="30" t="str">
        <f aca="false">IF(OR(F57="",G57=""),"",F57+G57)</f>
        <v/>
      </c>
      <c r="I57" s="31" t="str">
        <f aca="true">IF(H57="","",H57-TODAY())</f>
        <v/>
      </c>
      <c r="J57" s="32" t="str">
        <f aca="false">IF(I57="","",IF(I57&lt;0,"Vencido",IF(I57=0,"Vence hoy",IF(I57&lt;=Panel!$C$6,"Por vencer","Vigente"))))</f>
        <v/>
      </c>
      <c r="K57" s="27"/>
      <c r="L57" s="27"/>
      <c r="M57" s="27"/>
      <c r="N57" s="35" t="str">
        <f aca="false">IF(AND(G57&lt;&gt;"",G57&gt;0,K57&lt;&gt;""),K57*365/G57,"")</f>
        <v/>
      </c>
    </row>
    <row r="58" customFormat="false" ht="15" hidden="false" customHeight="false" outlineLevel="0" collapsed="false">
      <c r="A58" s="27"/>
      <c r="B58" s="27"/>
      <c r="C58" s="27"/>
      <c r="D58" s="27"/>
      <c r="E58" s="27"/>
      <c r="F58" s="27"/>
      <c r="G58" s="27"/>
      <c r="H58" s="30" t="str">
        <f aca="false">IF(OR(F58="",G58=""),"",F58+G58)</f>
        <v/>
      </c>
      <c r="I58" s="31" t="str">
        <f aca="true">IF(H58="","",H58-TODAY())</f>
        <v/>
      </c>
      <c r="J58" s="32" t="str">
        <f aca="false">IF(I58="","",IF(I58&lt;0,"Vencido",IF(I58=0,"Vence hoy",IF(I58&lt;=Panel!$C$6,"Por vencer","Vigente"))))</f>
        <v/>
      </c>
      <c r="K58" s="27"/>
      <c r="L58" s="27"/>
      <c r="M58" s="27"/>
      <c r="N58" s="35" t="str">
        <f aca="false">IF(AND(G58&lt;&gt;"",G58&gt;0,K58&lt;&gt;""),K58*365/G58,"")</f>
        <v/>
      </c>
    </row>
    <row r="59" customFormat="false" ht="15" hidden="false" customHeight="false" outlineLevel="0" collapsed="false">
      <c r="A59" s="27"/>
      <c r="B59" s="27"/>
      <c r="C59" s="27"/>
      <c r="D59" s="27"/>
      <c r="E59" s="27"/>
      <c r="F59" s="27"/>
      <c r="G59" s="27"/>
      <c r="H59" s="30" t="str">
        <f aca="false">IF(OR(F59="",G59=""),"",F59+G59)</f>
        <v/>
      </c>
      <c r="I59" s="31" t="str">
        <f aca="true">IF(H59="","",H59-TODAY())</f>
        <v/>
      </c>
      <c r="J59" s="32" t="str">
        <f aca="false">IF(I59="","",IF(I59&lt;0,"Vencido",IF(I59=0,"Vence hoy",IF(I59&lt;=Panel!$C$6,"Por vencer","Vigente"))))</f>
        <v/>
      </c>
      <c r="K59" s="27"/>
      <c r="L59" s="27"/>
      <c r="M59" s="27"/>
      <c r="N59" s="35" t="str">
        <f aca="false">IF(AND(G59&lt;&gt;"",G59&gt;0,K59&lt;&gt;""),K59*365/G59,"")</f>
        <v/>
      </c>
    </row>
    <row r="60" customFormat="false" ht="15" hidden="false" customHeight="false" outlineLevel="0" collapsed="false">
      <c r="A60" s="27"/>
      <c r="B60" s="27"/>
      <c r="C60" s="27"/>
      <c r="D60" s="27"/>
      <c r="E60" s="27"/>
      <c r="F60" s="27"/>
      <c r="G60" s="27"/>
      <c r="H60" s="30" t="str">
        <f aca="false">IF(OR(F60="",G60=""),"",F60+G60)</f>
        <v/>
      </c>
      <c r="I60" s="31" t="str">
        <f aca="true">IF(H60="","",H60-TODAY())</f>
        <v/>
      </c>
      <c r="J60" s="32" t="str">
        <f aca="false">IF(I60="","",IF(I60&lt;0,"Vencido",IF(I60=0,"Vence hoy",IF(I60&lt;=Panel!$C$6,"Por vencer","Vigente"))))</f>
        <v/>
      </c>
      <c r="K60" s="27"/>
      <c r="L60" s="27"/>
      <c r="M60" s="27"/>
      <c r="N60" s="35" t="str">
        <f aca="false">IF(AND(G60&lt;&gt;"",G60&gt;0,K60&lt;&gt;""),K60*365/G60,"")</f>
        <v/>
      </c>
    </row>
    <row r="61" customFormat="false" ht="15" hidden="false" customHeight="false" outlineLevel="0" collapsed="false">
      <c r="A61" s="27"/>
      <c r="B61" s="27"/>
      <c r="C61" s="27"/>
      <c r="D61" s="27"/>
      <c r="E61" s="27"/>
      <c r="F61" s="27"/>
      <c r="G61" s="27"/>
      <c r="H61" s="30" t="str">
        <f aca="false">IF(OR(F61="",G61=""),"",F61+G61)</f>
        <v/>
      </c>
      <c r="I61" s="31" t="str">
        <f aca="true">IF(H61="","",H61-TODAY())</f>
        <v/>
      </c>
      <c r="J61" s="32" t="str">
        <f aca="false">IF(I61="","",IF(I61&lt;0,"Vencido",IF(I61=0,"Vence hoy",IF(I61&lt;=Panel!$C$6,"Por vencer","Vigente"))))</f>
        <v/>
      </c>
      <c r="K61" s="27"/>
      <c r="L61" s="27"/>
      <c r="M61" s="27"/>
      <c r="N61" s="35" t="str">
        <f aca="false">IF(AND(G61&lt;&gt;"",G61&gt;0,K61&lt;&gt;""),K61*365/G61,"")</f>
        <v/>
      </c>
    </row>
    <row r="62" customFormat="false" ht="15" hidden="false" customHeight="false" outlineLevel="0" collapsed="false">
      <c r="A62" s="27"/>
      <c r="B62" s="27"/>
      <c r="C62" s="27"/>
      <c r="D62" s="27"/>
      <c r="E62" s="27"/>
      <c r="F62" s="27"/>
      <c r="G62" s="27"/>
      <c r="H62" s="30" t="str">
        <f aca="false">IF(OR(F62="",G62=""),"",F62+G62)</f>
        <v/>
      </c>
      <c r="I62" s="31" t="str">
        <f aca="true">IF(H62="","",H62-TODAY())</f>
        <v/>
      </c>
      <c r="J62" s="32" t="str">
        <f aca="false">IF(I62="","",IF(I62&lt;0,"Vencido",IF(I62=0,"Vence hoy",IF(I62&lt;=Panel!$C$6,"Por vencer","Vigente"))))</f>
        <v/>
      </c>
      <c r="K62" s="27"/>
      <c r="L62" s="27"/>
      <c r="M62" s="27"/>
      <c r="N62" s="35" t="str">
        <f aca="false">IF(AND(G62&lt;&gt;"",G62&gt;0,K62&lt;&gt;""),K62*365/G62,"")</f>
        <v/>
      </c>
    </row>
    <row r="63" customFormat="false" ht="15" hidden="false" customHeight="false" outlineLevel="0" collapsed="false">
      <c r="A63" s="27"/>
      <c r="B63" s="27"/>
      <c r="C63" s="27"/>
      <c r="D63" s="27"/>
      <c r="E63" s="27"/>
      <c r="F63" s="27"/>
      <c r="G63" s="27"/>
      <c r="H63" s="30" t="str">
        <f aca="false">IF(OR(F63="",G63=""),"",F63+G63)</f>
        <v/>
      </c>
      <c r="I63" s="31" t="str">
        <f aca="true">IF(H63="","",H63-TODAY())</f>
        <v/>
      </c>
      <c r="J63" s="32" t="str">
        <f aca="false">IF(I63="","",IF(I63&lt;0,"Vencido",IF(I63=0,"Vence hoy",IF(I63&lt;=Panel!$C$6,"Por vencer","Vigente"))))</f>
        <v/>
      </c>
      <c r="K63" s="27"/>
      <c r="L63" s="27"/>
      <c r="M63" s="27"/>
      <c r="N63" s="35" t="str">
        <f aca="false">IF(AND(G63&lt;&gt;"",G63&gt;0,K63&lt;&gt;""),K63*365/G63,"")</f>
        <v/>
      </c>
    </row>
    <row r="64" customFormat="false" ht="15" hidden="false" customHeight="false" outlineLevel="0" collapsed="false">
      <c r="A64" s="27"/>
      <c r="B64" s="27"/>
      <c r="C64" s="27"/>
      <c r="D64" s="27"/>
      <c r="E64" s="27"/>
      <c r="F64" s="27"/>
      <c r="G64" s="27"/>
      <c r="H64" s="30" t="str">
        <f aca="false">IF(OR(F64="",G64=""),"",F64+G64)</f>
        <v/>
      </c>
      <c r="I64" s="31" t="str">
        <f aca="true">IF(H64="","",H64-TODAY())</f>
        <v/>
      </c>
      <c r="J64" s="32" t="str">
        <f aca="false">IF(I64="","",IF(I64&lt;0,"Vencido",IF(I64=0,"Vence hoy",IF(I64&lt;=Panel!$C$6,"Por vencer","Vigente"))))</f>
        <v/>
      </c>
      <c r="K64" s="27"/>
      <c r="L64" s="27"/>
      <c r="M64" s="27"/>
      <c r="N64" s="35" t="str">
        <f aca="false">IF(AND(G64&lt;&gt;"",G64&gt;0,K64&lt;&gt;""),K64*365/G64,"")</f>
        <v/>
      </c>
    </row>
    <row r="65" customFormat="false" ht="15" hidden="false" customHeight="false" outlineLevel="0" collapsed="false">
      <c r="A65" s="27"/>
      <c r="B65" s="27"/>
      <c r="C65" s="27"/>
      <c r="D65" s="27"/>
      <c r="E65" s="27"/>
      <c r="F65" s="27"/>
      <c r="G65" s="27"/>
      <c r="H65" s="30" t="str">
        <f aca="false">IF(OR(F65="",G65=""),"",F65+G65)</f>
        <v/>
      </c>
      <c r="I65" s="31" t="str">
        <f aca="true">IF(H65="","",H65-TODAY())</f>
        <v/>
      </c>
      <c r="J65" s="32" t="str">
        <f aca="false">IF(I65="","",IF(I65&lt;0,"Vencido",IF(I65=0,"Vence hoy",IF(I65&lt;=Panel!$C$6,"Por vencer","Vigente"))))</f>
        <v/>
      </c>
      <c r="K65" s="27"/>
      <c r="L65" s="27"/>
      <c r="M65" s="27"/>
      <c r="N65" s="35" t="str">
        <f aca="false">IF(AND(G65&lt;&gt;"",G65&gt;0,K65&lt;&gt;""),K65*365/G65,"")</f>
        <v/>
      </c>
    </row>
    <row r="66" customFormat="false" ht="15" hidden="false" customHeight="false" outlineLevel="0" collapsed="false">
      <c r="A66" s="27"/>
      <c r="B66" s="27"/>
      <c r="C66" s="27"/>
      <c r="D66" s="27"/>
      <c r="E66" s="27"/>
      <c r="F66" s="27"/>
      <c r="G66" s="27"/>
      <c r="H66" s="30" t="str">
        <f aca="false">IF(OR(F66="",G66=""),"",F66+G66)</f>
        <v/>
      </c>
      <c r="I66" s="31" t="str">
        <f aca="true">IF(H66="","",H66-TODAY())</f>
        <v/>
      </c>
      <c r="J66" s="32" t="str">
        <f aca="false">IF(I66="","",IF(I66&lt;0,"Vencido",IF(I66=0,"Vence hoy",IF(I66&lt;=Panel!$C$6,"Por vencer","Vigente"))))</f>
        <v/>
      </c>
      <c r="K66" s="27"/>
      <c r="L66" s="27"/>
      <c r="M66" s="27"/>
      <c r="N66" s="35" t="str">
        <f aca="false">IF(AND(G66&lt;&gt;"",G66&gt;0,K66&lt;&gt;""),K66*365/G66,"")</f>
        <v/>
      </c>
    </row>
    <row r="67" customFormat="false" ht="15" hidden="false" customHeight="false" outlineLevel="0" collapsed="false">
      <c r="A67" s="27"/>
      <c r="B67" s="27"/>
      <c r="C67" s="27"/>
      <c r="D67" s="27"/>
      <c r="E67" s="27"/>
      <c r="F67" s="27"/>
      <c r="G67" s="27"/>
      <c r="H67" s="30" t="str">
        <f aca="false">IF(OR(F67="",G67=""),"",F67+G67)</f>
        <v/>
      </c>
      <c r="I67" s="31" t="str">
        <f aca="true">IF(H67="","",H67-TODAY())</f>
        <v/>
      </c>
      <c r="J67" s="32" t="str">
        <f aca="false">IF(I67="","",IF(I67&lt;0,"Vencido",IF(I67=0,"Vence hoy",IF(I67&lt;=Panel!$C$6,"Por vencer","Vigente"))))</f>
        <v/>
      </c>
      <c r="K67" s="27"/>
      <c r="L67" s="27"/>
      <c r="M67" s="27"/>
      <c r="N67" s="35" t="str">
        <f aca="false">IF(AND(G67&lt;&gt;"",G67&gt;0,K67&lt;&gt;""),K67*365/G67,"")</f>
        <v/>
      </c>
    </row>
    <row r="68" customFormat="false" ht="15" hidden="false" customHeight="false" outlineLevel="0" collapsed="false">
      <c r="A68" s="27"/>
      <c r="B68" s="27"/>
      <c r="C68" s="27"/>
      <c r="D68" s="27"/>
      <c r="E68" s="27"/>
      <c r="F68" s="27"/>
      <c r="G68" s="27"/>
      <c r="H68" s="30" t="str">
        <f aca="false">IF(OR(F68="",G68=""),"",F68+G68)</f>
        <v/>
      </c>
      <c r="I68" s="31" t="str">
        <f aca="true">IF(H68="","",H68-TODAY())</f>
        <v/>
      </c>
      <c r="J68" s="32" t="str">
        <f aca="false">IF(I68="","",IF(I68&lt;0,"Vencido",IF(I68=0,"Vence hoy",IF(I68&lt;=Panel!$C$6,"Por vencer","Vigente"))))</f>
        <v/>
      </c>
      <c r="K68" s="27"/>
      <c r="L68" s="27"/>
      <c r="M68" s="27"/>
      <c r="N68" s="35" t="str">
        <f aca="false">IF(AND(G68&lt;&gt;"",G68&gt;0,K68&lt;&gt;""),K68*365/G68,"")</f>
        <v/>
      </c>
    </row>
    <row r="69" customFormat="false" ht="15" hidden="false" customHeight="false" outlineLevel="0" collapsed="false">
      <c r="A69" s="27"/>
      <c r="B69" s="27"/>
      <c r="C69" s="27"/>
      <c r="D69" s="27"/>
      <c r="E69" s="27"/>
      <c r="F69" s="27"/>
      <c r="G69" s="27"/>
      <c r="H69" s="30" t="str">
        <f aca="false">IF(OR(F69="",G69=""),"",F69+G69)</f>
        <v/>
      </c>
      <c r="I69" s="31" t="str">
        <f aca="true">IF(H69="","",H69-TODAY())</f>
        <v/>
      </c>
      <c r="J69" s="32" t="str">
        <f aca="false">IF(I69="","",IF(I69&lt;0,"Vencido",IF(I69=0,"Vence hoy",IF(I69&lt;=Panel!$C$6,"Por vencer","Vigente"))))</f>
        <v/>
      </c>
      <c r="K69" s="27"/>
      <c r="L69" s="27"/>
      <c r="M69" s="27"/>
      <c r="N69" s="35" t="str">
        <f aca="false">IF(AND(G69&lt;&gt;"",G69&gt;0,K69&lt;&gt;""),K69*365/G69,"")</f>
        <v/>
      </c>
    </row>
    <row r="70" customFormat="false" ht="15" hidden="false" customHeight="false" outlineLevel="0" collapsed="false">
      <c r="A70" s="27"/>
      <c r="B70" s="27"/>
      <c r="C70" s="27"/>
      <c r="D70" s="27"/>
      <c r="E70" s="27"/>
      <c r="F70" s="27"/>
      <c r="G70" s="27"/>
      <c r="H70" s="30" t="str">
        <f aca="false">IF(OR(F70="",G70=""),"",F70+G70)</f>
        <v/>
      </c>
      <c r="I70" s="31" t="str">
        <f aca="true">IF(H70="","",H70-TODAY())</f>
        <v/>
      </c>
      <c r="J70" s="32" t="str">
        <f aca="false">IF(I70="","",IF(I70&lt;0,"Vencido",IF(I70=0,"Vence hoy",IF(I70&lt;=Panel!$C$6,"Por vencer","Vigente"))))</f>
        <v/>
      </c>
      <c r="K70" s="27"/>
      <c r="L70" s="27"/>
      <c r="M70" s="27"/>
      <c r="N70" s="35" t="str">
        <f aca="false">IF(AND(G70&lt;&gt;"",G70&gt;0,K70&lt;&gt;""),K70*365/G70,"")</f>
        <v/>
      </c>
    </row>
    <row r="71" customFormat="false" ht="15" hidden="false" customHeight="false" outlineLevel="0" collapsed="false">
      <c r="A71" s="27"/>
      <c r="B71" s="27"/>
      <c r="C71" s="27"/>
      <c r="D71" s="27"/>
      <c r="E71" s="27"/>
      <c r="F71" s="27"/>
      <c r="G71" s="27"/>
      <c r="H71" s="30" t="str">
        <f aca="false">IF(OR(F71="",G71=""),"",F71+G71)</f>
        <v/>
      </c>
      <c r="I71" s="31" t="str">
        <f aca="true">IF(H71="","",H71-TODAY())</f>
        <v/>
      </c>
      <c r="J71" s="32" t="str">
        <f aca="false">IF(I71="","",IF(I71&lt;0,"Vencido",IF(I71=0,"Vence hoy",IF(I71&lt;=Panel!$C$6,"Por vencer","Vigente"))))</f>
        <v/>
      </c>
      <c r="K71" s="27"/>
      <c r="L71" s="27"/>
      <c r="M71" s="27"/>
      <c r="N71" s="35" t="str">
        <f aca="false">IF(AND(G71&lt;&gt;"",G71&gt;0,K71&lt;&gt;""),K71*365/G71,"")</f>
        <v/>
      </c>
    </row>
    <row r="72" customFormat="false" ht="15" hidden="false" customHeight="false" outlineLevel="0" collapsed="false">
      <c r="A72" s="27"/>
      <c r="B72" s="27"/>
      <c r="C72" s="27"/>
      <c r="D72" s="27"/>
      <c r="E72" s="27"/>
      <c r="F72" s="27"/>
      <c r="G72" s="27"/>
      <c r="H72" s="30" t="str">
        <f aca="false">IF(OR(F72="",G72=""),"",F72+G72)</f>
        <v/>
      </c>
      <c r="I72" s="31" t="str">
        <f aca="true">IF(H72="","",H72-TODAY())</f>
        <v/>
      </c>
      <c r="J72" s="32" t="str">
        <f aca="false">IF(I72="","",IF(I72&lt;0,"Vencido",IF(I72=0,"Vence hoy",IF(I72&lt;=Panel!$C$6,"Por vencer","Vigente"))))</f>
        <v/>
      </c>
      <c r="K72" s="27"/>
      <c r="L72" s="27"/>
      <c r="M72" s="27"/>
      <c r="N72" s="35" t="str">
        <f aca="false">IF(AND(G72&lt;&gt;"",G72&gt;0,K72&lt;&gt;""),K72*365/G72,"")</f>
        <v/>
      </c>
    </row>
    <row r="73" customFormat="false" ht="15" hidden="false" customHeight="false" outlineLevel="0" collapsed="false">
      <c r="A73" s="27"/>
      <c r="B73" s="27"/>
      <c r="C73" s="27"/>
      <c r="D73" s="27"/>
      <c r="E73" s="27"/>
      <c r="F73" s="27"/>
      <c r="G73" s="27"/>
      <c r="H73" s="30" t="str">
        <f aca="false">IF(OR(F73="",G73=""),"",F73+G73)</f>
        <v/>
      </c>
      <c r="I73" s="31" t="str">
        <f aca="true">IF(H73="","",H73-TODAY())</f>
        <v/>
      </c>
      <c r="J73" s="32" t="str">
        <f aca="false">IF(I73="","",IF(I73&lt;0,"Vencido",IF(I73=0,"Vence hoy",IF(I73&lt;=Panel!$C$6,"Por vencer","Vigente"))))</f>
        <v/>
      </c>
      <c r="K73" s="27"/>
      <c r="L73" s="27"/>
      <c r="M73" s="27"/>
      <c r="N73" s="35" t="str">
        <f aca="false">IF(AND(G73&lt;&gt;"",G73&gt;0,K73&lt;&gt;""),K73*365/G73,"")</f>
        <v/>
      </c>
    </row>
    <row r="74" customFormat="false" ht="15" hidden="false" customHeight="false" outlineLevel="0" collapsed="false">
      <c r="A74" s="27"/>
      <c r="B74" s="27"/>
      <c r="C74" s="27"/>
      <c r="D74" s="27"/>
      <c r="E74" s="27"/>
      <c r="F74" s="27"/>
      <c r="G74" s="27"/>
      <c r="H74" s="30" t="str">
        <f aca="false">IF(OR(F74="",G74=""),"",F74+G74)</f>
        <v/>
      </c>
      <c r="I74" s="31" t="str">
        <f aca="true">IF(H74="","",H74-TODAY())</f>
        <v/>
      </c>
      <c r="J74" s="32" t="str">
        <f aca="false">IF(I74="","",IF(I74&lt;0,"Vencido",IF(I74=0,"Vence hoy",IF(I74&lt;=Panel!$C$6,"Por vencer","Vigente"))))</f>
        <v/>
      </c>
      <c r="K74" s="27"/>
      <c r="L74" s="27"/>
      <c r="M74" s="27"/>
      <c r="N74" s="35" t="str">
        <f aca="false">IF(AND(G74&lt;&gt;"",G74&gt;0,K74&lt;&gt;""),K74*365/G74,"")</f>
        <v/>
      </c>
    </row>
    <row r="75" customFormat="false" ht="15" hidden="false" customHeight="false" outlineLevel="0" collapsed="false">
      <c r="A75" s="27"/>
      <c r="B75" s="27"/>
      <c r="C75" s="27"/>
      <c r="D75" s="27"/>
      <c r="E75" s="27"/>
      <c r="F75" s="27"/>
      <c r="G75" s="27"/>
      <c r="H75" s="30" t="str">
        <f aca="false">IF(OR(F75="",G75=""),"",F75+G75)</f>
        <v/>
      </c>
      <c r="I75" s="31" t="str">
        <f aca="true">IF(H75="","",H75-TODAY())</f>
        <v/>
      </c>
      <c r="J75" s="32" t="str">
        <f aca="false">IF(I75="","",IF(I75&lt;0,"Vencido",IF(I75=0,"Vence hoy",IF(I75&lt;=Panel!$C$6,"Por vencer","Vigente"))))</f>
        <v/>
      </c>
      <c r="K75" s="27"/>
      <c r="L75" s="27"/>
      <c r="M75" s="27"/>
      <c r="N75" s="35" t="str">
        <f aca="false">IF(AND(G75&lt;&gt;"",G75&gt;0,K75&lt;&gt;""),K75*365/G75,"")</f>
        <v/>
      </c>
    </row>
    <row r="76" customFormat="false" ht="15" hidden="false" customHeight="false" outlineLevel="0" collapsed="false">
      <c r="A76" s="27"/>
      <c r="B76" s="27"/>
      <c r="C76" s="27"/>
      <c r="D76" s="27"/>
      <c r="E76" s="27"/>
      <c r="F76" s="27"/>
      <c r="G76" s="27"/>
      <c r="H76" s="30" t="str">
        <f aca="false">IF(OR(F76="",G76=""),"",F76+G76)</f>
        <v/>
      </c>
      <c r="I76" s="31" t="str">
        <f aca="true">IF(H76="","",H76-TODAY())</f>
        <v/>
      </c>
      <c r="J76" s="32" t="str">
        <f aca="false">IF(I76="","",IF(I76&lt;0,"Vencido",IF(I76=0,"Vence hoy",IF(I76&lt;=Panel!$C$6,"Por vencer","Vigente"))))</f>
        <v/>
      </c>
      <c r="K76" s="27"/>
      <c r="L76" s="27"/>
      <c r="M76" s="27"/>
      <c r="N76" s="35" t="str">
        <f aca="false">IF(AND(G76&lt;&gt;"",G76&gt;0,K76&lt;&gt;""),K76*365/G76,"")</f>
        <v/>
      </c>
    </row>
    <row r="77" customFormat="false" ht="15" hidden="false" customHeight="false" outlineLevel="0" collapsed="false">
      <c r="A77" s="27"/>
      <c r="B77" s="27"/>
      <c r="C77" s="27"/>
      <c r="D77" s="27"/>
      <c r="E77" s="27"/>
      <c r="F77" s="27"/>
      <c r="G77" s="27"/>
      <c r="H77" s="30" t="str">
        <f aca="false">IF(OR(F77="",G77=""),"",F77+G77)</f>
        <v/>
      </c>
      <c r="I77" s="31" t="str">
        <f aca="true">IF(H77="","",H77-TODAY())</f>
        <v/>
      </c>
      <c r="J77" s="32" t="str">
        <f aca="false">IF(I77="","",IF(I77&lt;0,"Vencido",IF(I77=0,"Vence hoy",IF(I77&lt;=Panel!$C$6,"Por vencer","Vigente"))))</f>
        <v/>
      </c>
      <c r="K77" s="27"/>
      <c r="L77" s="27"/>
      <c r="M77" s="27"/>
      <c r="N77" s="35" t="str">
        <f aca="false">IF(AND(G77&lt;&gt;"",G77&gt;0,K77&lt;&gt;""),K77*365/G77,"")</f>
        <v/>
      </c>
    </row>
    <row r="78" customFormat="false" ht="15" hidden="false" customHeight="false" outlineLevel="0" collapsed="false">
      <c r="A78" s="27"/>
      <c r="B78" s="27"/>
      <c r="C78" s="27"/>
      <c r="D78" s="27"/>
      <c r="E78" s="27"/>
      <c r="F78" s="27"/>
      <c r="G78" s="27"/>
      <c r="H78" s="30" t="str">
        <f aca="false">IF(OR(F78="",G78=""),"",F78+G78)</f>
        <v/>
      </c>
      <c r="I78" s="31" t="str">
        <f aca="true">IF(H78="","",H78-TODAY())</f>
        <v/>
      </c>
      <c r="J78" s="32" t="str">
        <f aca="false">IF(I78="","",IF(I78&lt;0,"Vencido",IF(I78=0,"Vence hoy",IF(I78&lt;=Panel!$C$6,"Por vencer","Vigente"))))</f>
        <v/>
      </c>
      <c r="K78" s="27"/>
      <c r="L78" s="27"/>
      <c r="M78" s="27"/>
      <c r="N78" s="35" t="str">
        <f aca="false">IF(AND(G78&lt;&gt;"",G78&gt;0,K78&lt;&gt;""),K78*365/G78,"")</f>
        <v/>
      </c>
    </row>
    <row r="79" customFormat="false" ht="15" hidden="false" customHeight="false" outlineLevel="0" collapsed="false">
      <c r="A79" s="27"/>
      <c r="B79" s="27"/>
      <c r="C79" s="27"/>
      <c r="D79" s="27"/>
      <c r="E79" s="27"/>
      <c r="F79" s="27"/>
      <c r="G79" s="27"/>
      <c r="H79" s="30" t="str">
        <f aca="false">IF(OR(F79="",G79=""),"",F79+G79)</f>
        <v/>
      </c>
      <c r="I79" s="31" t="str">
        <f aca="true">IF(H79="","",H79-TODAY())</f>
        <v/>
      </c>
      <c r="J79" s="32" t="str">
        <f aca="false">IF(I79="","",IF(I79&lt;0,"Vencido",IF(I79=0,"Vence hoy",IF(I79&lt;=Panel!$C$6,"Por vencer","Vigente"))))</f>
        <v/>
      </c>
      <c r="K79" s="27"/>
      <c r="L79" s="27"/>
      <c r="M79" s="27"/>
      <c r="N79" s="35" t="str">
        <f aca="false">IF(AND(G79&lt;&gt;"",G79&gt;0,K79&lt;&gt;""),K79*365/G79,"")</f>
        <v/>
      </c>
    </row>
    <row r="80" customFormat="false" ht="15" hidden="false" customHeight="false" outlineLevel="0" collapsed="false">
      <c r="A80" s="27"/>
      <c r="B80" s="27"/>
      <c r="C80" s="27"/>
      <c r="D80" s="27"/>
      <c r="E80" s="27"/>
      <c r="F80" s="27"/>
      <c r="G80" s="27"/>
      <c r="H80" s="30" t="str">
        <f aca="false">IF(OR(F80="",G80=""),"",F80+G80)</f>
        <v/>
      </c>
      <c r="I80" s="31" t="str">
        <f aca="true">IF(H80="","",H80-TODAY())</f>
        <v/>
      </c>
      <c r="J80" s="32" t="str">
        <f aca="false">IF(I80="","",IF(I80&lt;0,"Vencido",IF(I80=0,"Vence hoy",IF(I80&lt;=Panel!$C$6,"Por vencer","Vigente"))))</f>
        <v/>
      </c>
      <c r="K80" s="27"/>
      <c r="L80" s="27"/>
      <c r="M80" s="27"/>
      <c r="N80" s="35" t="str">
        <f aca="false">IF(AND(G80&lt;&gt;"",G80&gt;0,K80&lt;&gt;""),K80*365/G80,"")</f>
        <v/>
      </c>
    </row>
    <row r="81" customFormat="false" ht="15" hidden="false" customHeight="false" outlineLevel="0" collapsed="false">
      <c r="A81" s="27"/>
      <c r="B81" s="27"/>
      <c r="C81" s="27"/>
      <c r="D81" s="27"/>
      <c r="E81" s="27"/>
      <c r="F81" s="27"/>
      <c r="G81" s="27"/>
      <c r="H81" s="30" t="str">
        <f aca="false">IF(OR(F81="",G81=""),"",F81+G81)</f>
        <v/>
      </c>
      <c r="I81" s="31" t="str">
        <f aca="true">IF(H81="","",H81-TODAY())</f>
        <v/>
      </c>
      <c r="J81" s="32" t="str">
        <f aca="false">IF(I81="","",IF(I81&lt;0,"Vencido",IF(I81=0,"Vence hoy",IF(I81&lt;=Panel!$C$6,"Por vencer","Vigente"))))</f>
        <v/>
      </c>
      <c r="K81" s="27"/>
      <c r="L81" s="27"/>
      <c r="M81" s="27"/>
      <c r="N81" s="35" t="str">
        <f aca="false">IF(AND(G81&lt;&gt;"",G81&gt;0,K81&lt;&gt;""),K81*365/G81,"")</f>
        <v/>
      </c>
    </row>
    <row r="82" customFormat="false" ht="15" hidden="false" customHeight="false" outlineLevel="0" collapsed="false">
      <c r="A82" s="27"/>
      <c r="B82" s="27"/>
      <c r="C82" s="27"/>
      <c r="D82" s="27"/>
      <c r="E82" s="27"/>
      <c r="F82" s="27"/>
      <c r="G82" s="27"/>
      <c r="H82" s="30" t="str">
        <f aca="false">IF(OR(F82="",G82=""),"",F82+G82)</f>
        <v/>
      </c>
      <c r="I82" s="31" t="str">
        <f aca="true">IF(H82="","",H82-TODAY())</f>
        <v/>
      </c>
      <c r="J82" s="32" t="str">
        <f aca="false">IF(I82="","",IF(I82&lt;0,"Vencido",IF(I82=0,"Vence hoy",IF(I82&lt;=Panel!$C$6,"Por vencer","Vigente"))))</f>
        <v/>
      </c>
      <c r="K82" s="27"/>
      <c r="L82" s="27"/>
      <c r="M82" s="27"/>
      <c r="N82" s="35" t="str">
        <f aca="false">IF(AND(G82&lt;&gt;"",G82&gt;0,K82&lt;&gt;""),K82*365/G82,"")</f>
        <v/>
      </c>
    </row>
    <row r="83" customFormat="false" ht="15" hidden="false" customHeight="false" outlineLevel="0" collapsed="false">
      <c r="A83" s="27"/>
      <c r="B83" s="27"/>
      <c r="C83" s="27"/>
      <c r="D83" s="27"/>
      <c r="E83" s="27"/>
      <c r="F83" s="27"/>
      <c r="G83" s="27"/>
      <c r="H83" s="30" t="str">
        <f aca="false">IF(OR(F83="",G83=""),"",F83+G83)</f>
        <v/>
      </c>
      <c r="I83" s="31" t="str">
        <f aca="true">IF(H83="","",H83-TODAY())</f>
        <v/>
      </c>
      <c r="J83" s="32" t="str">
        <f aca="false">IF(I83="","",IF(I83&lt;0,"Vencido",IF(I83=0,"Vence hoy",IF(I83&lt;=Panel!$C$6,"Por vencer","Vigente"))))</f>
        <v/>
      </c>
      <c r="K83" s="27"/>
      <c r="L83" s="27"/>
      <c r="M83" s="27"/>
      <c r="N83" s="35" t="str">
        <f aca="false">IF(AND(G83&lt;&gt;"",G83&gt;0,K83&lt;&gt;""),K83*365/G83,"")</f>
        <v/>
      </c>
    </row>
    <row r="84" customFormat="false" ht="15" hidden="false" customHeight="false" outlineLevel="0" collapsed="false">
      <c r="A84" s="27"/>
      <c r="B84" s="27"/>
      <c r="C84" s="27"/>
      <c r="D84" s="27"/>
      <c r="E84" s="27"/>
      <c r="F84" s="27"/>
      <c r="G84" s="27"/>
      <c r="H84" s="30" t="str">
        <f aca="false">IF(OR(F84="",G84=""),"",F84+G84)</f>
        <v/>
      </c>
      <c r="I84" s="31" t="str">
        <f aca="true">IF(H84="","",H84-TODAY())</f>
        <v/>
      </c>
      <c r="J84" s="32" t="str">
        <f aca="false">IF(I84="","",IF(I84&lt;0,"Vencido",IF(I84=0,"Vence hoy",IF(I84&lt;=Panel!$C$6,"Por vencer","Vigente"))))</f>
        <v/>
      </c>
      <c r="K84" s="27"/>
      <c r="L84" s="27"/>
      <c r="M84" s="27"/>
      <c r="N84" s="35" t="str">
        <f aca="false">IF(AND(G84&lt;&gt;"",G84&gt;0,K84&lt;&gt;""),K84*365/G84,"")</f>
        <v/>
      </c>
    </row>
    <row r="85" customFormat="false" ht="15" hidden="false" customHeight="false" outlineLevel="0" collapsed="false">
      <c r="A85" s="27"/>
      <c r="B85" s="27"/>
      <c r="C85" s="27"/>
      <c r="D85" s="27"/>
      <c r="E85" s="27"/>
      <c r="F85" s="27"/>
      <c r="G85" s="27"/>
      <c r="H85" s="30" t="str">
        <f aca="false">IF(OR(F85="",G85=""),"",F85+G85)</f>
        <v/>
      </c>
      <c r="I85" s="31" t="str">
        <f aca="true">IF(H85="","",H85-TODAY())</f>
        <v/>
      </c>
      <c r="J85" s="32" t="str">
        <f aca="false">IF(I85="","",IF(I85&lt;0,"Vencido",IF(I85=0,"Vence hoy",IF(I85&lt;=Panel!$C$6,"Por vencer","Vigente"))))</f>
        <v/>
      </c>
      <c r="K85" s="27"/>
      <c r="L85" s="27"/>
      <c r="M85" s="27"/>
      <c r="N85" s="35" t="str">
        <f aca="false">IF(AND(G85&lt;&gt;"",G85&gt;0,K85&lt;&gt;""),K85*365/G85,"")</f>
        <v/>
      </c>
    </row>
    <row r="86" customFormat="false" ht="15" hidden="false" customHeight="false" outlineLevel="0" collapsed="false">
      <c r="A86" s="27"/>
      <c r="B86" s="27"/>
      <c r="C86" s="27"/>
      <c r="D86" s="27"/>
      <c r="E86" s="27"/>
      <c r="F86" s="27"/>
      <c r="G86" s="27"/>
      <c r="H86" s="30" t="str">
        <f aca="false">IF(OR(F86="",G86=""),"",F86+G86)</f>
        <v/>
      </c>
      <c r="I86" s="31" t="str">
        <f aca="true">IF(H86="","",H86-TODAY())</f>
        <v/>
      </c>
      <c r="J86" s="32" t="str">
        <f aca="false">IF(I86="","",IF(I86&lt;0,"Vencido",IF(I86=0,"Vence hoy",IF(I86&lt;=Panel!$C$6,"Por vencer","Vigente"))))</f>
        <v/>
      </c>
      <c r="K86" s="27"/>
      <c r="L86" s="27"/>
      <c r="M86" s="27"/>
      <c r="N86" s="35" t="str">
        <f aca="false">IF(AND(G86&lt;&gt;"",G86&gt;0,K86&lt;&gt;""),K86*365/G86,"")</f>
        <v/>
      </c>
    </row>
    <row r="87" customFormat="false" ht="15" hidden="false" customHeight="false" outlineLevel="0" collapsed="false">
      <c r="A87" s="27"/>
      <c r="B87" s="27"/>
      <c r="C87" s="27"/>
      <c r="D87" s="27"/>
      <c r="E87" s="27"/>
      <c r="F87" s="27"/>
      <c r="G87" s="27"/>
      <c r="H87" s="30" t="str">
        <f aca="false">IF(OR(F87="",G87=""),"",F87+G87)</f>
        <v/>
      </c>
      <c r="I87" s="31" t="str">
        <f aca="true">IF(H87="","",H87-TODAY())</f>
        <v/>
      </c>
      <c r="J87" s="32" t="str">
        <f aca="false">IF(I87="","",IF(I87&lt;0,"Vencido",IF(I87=0,"Vence hoy",IF(I87&lt;=Panel!$C$6,"Por vencer","Vigente"))))</f>
        <v/>
      </c>
      <c r="K87" s="27"/>
      <c r="L87" s="27"/>
      <c r="M87" s="27"/>
      <c r="N87" s="35" t="str">
        <f aca="false">IF(AND(G87&lt;&gt;"",G87&gt;0,K87&lt;&gt;""),K87*365/G87,"")</f>
        <v/>
      </c>
    </row>
    <row r="88" customFormat="false" ht="15" hidden="false" customHeight="false" outlineLevel="0" collapsed="false">
      <c r="A88" s="27"/>
      <c r="B88" s="27"/>
      <c r="C88" s="27"/>
      <c r="D88" s="27"/>
      <c r="E88" s="27"/>
      <c r="F88" s="27"/>
      <c r="G88" s="27"/>
      <c r="H88" s="30" t="str">
        <f aca="false">IF(OR(F88="",G88=""),"",F88+G88)</f>
        <v/>
      </c>
      <c r="I88" s="31" t="str">
        <f aca="true">IF(H88="","",H88-TODAY())</f>
        <v/>
      </c>
      <c r="J88" s="32" t="str">
        <f aca="false">IF(I88="","",IF(I88&lt;0,"Vencido",IF(I88=0,"Vence hoy",IF(I88&lt;=Panel!$C$6,"Por vencer","Vigente"))))</f>
        <v/>
      </c>
      <c r="K88" s="27"/>
      <c r="L88" s="27"/>
      <c r="M88" s="27"/>
      <c r="N88" s="35" t="str">
        <f aca="false">IF(AND(G88&lt;&gt;"",G88&gt;0,K88&lt;&gt;""),K88*365/G88,"")</f>
        <v/>
      </c>
    </row>
    <row r="89" customFormat="false" ht="15" hidden="false" customHeight="false" outlineLevel="0" collapsed="false">
      <c r="A89" s="27"/>
      <c r="B89" s="27"/>
      <c r="C89" s="27"/>
      <c r="D89" s="27"/>
      <c r="E89" s="27"/>
      <c r="F89" s="27"/>
      <c r="G89" s="27"/>
      <c r="H89" s="30" t="str">
        <f aca="false">IF(OR(F89="",G89=""),"",F89+G89)</f>
        <v/>
      </c>
      <c r="I89" s="31" t="str">
        <f aca="true">IF(H89="","",H89-TODAY())</f>
        <v/>
      </c>
      <c r="J89" s="32" t="str">
        <f aca="false">IF(I89="","",IF(I89&lt;0,"Vencido",IF(I89=0,"Vence hoy",IF(I89&lt;=Panel!$C$6,"Por vencer","Vigente"))))</f>
        <v/>
      </c>
      <c r="K89" s="27"/>
      <c r="L89" s="27"/>
      <c r="M89" s="27"/>
      <c r="N89" s="35" t="str">
        <f aca="false">IF(AND(G89&lt;&gt;"",G89&gt;0,K89&lt;&gt;""),K89*365/G89,"")</f>
        <v/>
      </c>
    </row>
    <row r="90" customFormat="false" ht="15" hidden="false" customHeight="false" outlineLevel="0" collapsed="false">
      <c r="A90" s="27"/>
      <c r="B90" s="27"/>
      <c r="C90" s="27"/>
      <c r="D90" s="27"/>
      <c r="E90" s="27"/>
      <c r="F90" s="27"/>
      <c r="G90" s="27"/>
      <c r="H90" s="30" t="str">
        <f aca="false">IF(OR(F90="",G90=""),"",F90+G90)</f>
        <v/>
      </c>
      <c r="I90" s="31" t="str">
        <f aca="true">IF(H90="","",H90-TODAY())</f>
        <v/>
      </c>
      <c r="J90" s="32" t="str">
        <f aca="false">IF(I90="","",IF(I90&lt;0,"Vencido",IF(I90=0,"Vence hoy",IF(I90&lt;=Panel!$C$6,"Por vencer","Vigente"))))</f>
        <v/>
      </c>
      <c r="K90" s="27"/>
      <c r="L90" s="27"/>
      <c r="M90" s="27"/>
      <c r="N90" s="35" t="str">
        <f aca="false">IF(AND(G90&lt;&gt;"",G90&gt;0,K90&lt;&gt;""),K90*365/G90,"")</f>
        <v/>
      </c>
    </row>
    <row r="91" customFormat="false" ht="15" hidden="false" customHeight="false" outlineLevel="0" collapsed="false">
      <c r="A91" s="27"/>
      <c r="B91" s="27"/>
      <c r="C91" s="27"/>
      <c r="D91" s="27"/>
      <c r="E91" s="27"/>
      <c r="F91" s="27"/>
      <c r="G91" s="27"/>
      <c r="H91" s="30" t="str">
        <f aca="false">IF(OR(F91="",G91=""),"",F91+G91)</f>
        <v/>
      </c>
      <c r="I91" s="31" t="str">
        <f aca="true">IF(H91="","",H91-TODAY())</f>
        <v/>
      </c>
      <c r="J91" s="32" t="str">
        <f aca="false">IF(I91="","",IF(I91&lt;0,"Vencido",IF(I91=0,"Vence hoy",IF(I91&lt;=Panel!$C$6,"Por vencer","Vigente"))))</f>
        <v/>
      </c>
      <c r="K91" s="27"/>
      <c r="L91" s="27"/>
      <c r="M91" s="27"/>
      <c r="N91" s="35" t="str">
        <f aca="false">IF(AND(G91&lt;&gt;"",G91&gt;0,K91&lt;&gt;""),K91*365/G91,"")</f>
        <v/>
      </c>
    </row>
    <row r="92" customFormat="false" ht="15" hidden="false" customHeight="false" outlineLevel="0" collapsed="false">
      <c r="A92" s="27"/>
      <c r="B92" s="27"/>
      <c r="C92" s="27"/>
      <c r="D92" s="27"/>
      <c r="E92" s="27"/>
      <c r="F92" s="27"/>
      <c r="G92" s="27"/>
      <c r="H92" s="30" t="str">
        <f aca="false">IF(OR(F92="",G92=""),"",F92+G92)</f>
        <v/>
      </c>
      <c r="I92" s="31" t="str">
        <f aca="true">IF(H92="","",H92-TODAY())</f>
        <v/>
      </c>
      <c r="J92" s="32" t="str">
        <f aca="false">IF(I92="","",IF(I92&lt;0,"Vencido",IF(I92=0,"Vence hoy",IF(I92&lt;=Panel!$C$6,"Por vencer","Vigente"))))</f>
        <v/>
      </c>
      <c r="K92" s="27"/>
      <c r="L92" s="27"/>
      <c r="M92" s="27"/>
      <c r="N92" s="35" t="str">
        <f aca="false">IF(AND(G92&lt;&gt;"",G92&gt;0,K92&lt;&gt;""),K92*365/G92,"")</f>
        <v/>
      </c>
    </row>
    <row r="93" customFormat="false" ht="15" hidden="false" customHeight="false" outlineLevel="0" collapsed="false">
      <c r="A93" s="27"/>
      <c r="B93" s="27"/>
      <c r="C93" s="27"/>
      <c r="D93" s="27"/>
      <c r="E93" s="27"/>
      <c r="F93" s="27"/>
      <c r="G93" s="27"/>
      <c r="H93" s="30" t="str">
        <f aca="false">IF(OR(F93="",G93=""),"",F93+G93)</f>
        <v/>
      </c>
      <c r="I93" s="31" t="str">
        <f aca="true">IF(H93="","",H93-TODAY())</f>
        <v/>
      </c>
      <c r="J93" s="32" t="str">
        <f aca="false">IF(I93="","",IF(I93&lt;0,"Vencido",IF(I93=0,"Vence hoy",IF(I93&lt;=Panel!$C$6,"Por vencer","Vigente"))))</f>
        <v/>
      </c>
      <c r="K93" s="27"/>
      <c r="L93" s="27"/>
      <c r="M93" s="27"/>
      <c r="N93" s="35" t="str">
        <f aca="false">IF(AND(G93&lt;&gt;"",G93&gt;0,K93&lt;&gt;""),K93*365/G93,"")</f>
        <v/>
      </c>
    </row>
    <row r="94" customFormat="false" ht="15" hidden="false" customHeight="false" outlineLevel="0" collapsed="false">
      <c r="A94" s="27"/>
      <c r="B94" s="27"/>
      <c r="C94" s="27"/>
      <c r="D94" s="27"/>
      <c r="E94" s="27"/>
      <c r="F94" s="27"/>
      <c r="G94" s="27"/>
      <c r="H94" s="30" t="str">
        <f aca="false">IF(OR(F94="",G94=""),"",F94+G94)</f>
        <v/>
      </c>
      <c r="I94" s="31" t="str">
        <f aca="true">IF(H94="","",H94-TODAY())</f>
        <v/>
      </c>
      <c r="J94" s="32" t="str">
        <f aca="false">IF(I94="","",IF(I94&lt;0,"Vencido",IF(I94=0,"Vence hoy",IF(I94&lt;=Panel!$C$6,"Por vencer","Vigente"))))</f>
        <v/>
      </c>
      <c r="K94" s="27"/>
      <c r="L94" s="27"/>
      <c r="M94" s="27"/>
      <c r="N94" s="35" t="str">
        <f aca="false">IF(AND(G94&lt;&gt;"",G94&gt;0,K94&lt;&gt;""),K94*365/G94,"")</f>
        <v/>
      </c>
    </row>
    <row r="95" customFormat="false" ht="15" hidden="false" customHeight="false" outlineLevel="0" collapsed="false">
      <c r="A95" s="27"/>
      <c r="B95" s="27"/>
      <c r="C95" s="27"/>
      <c r="D95" s="27"/>
      <c r="E95" s="27"/>
      <c r="F95" s="27"/>
      <c r="G95" s="27"/>
      <c r="H95" s="30" t="str">
        <f aca="false">IF(OR(F95="",G95=""),"",F95+G95)</f>
        <v/>
      </c>
      <c r="I95" s="31" t="str">
        <f aca="true">IF(H95="","",H95-TODAY())</f>
        <v/>
      </c>
      <c r="J95" s="32" t="str">
        <f aca="false">IF(I95="","",IF(I95&lt;0,"Vencido",IF(I95=0,"Vence hoy",IF(I95&lt;=Panel!$C$6,"Por vencer","Vigente"))))</f>
        <v/>
      </c>
      <c r="K95" s="27"/>
      <c r="L95" s="27"/>
      <c r="M95" s="27"/>
      <c r="N95" s="35" t="str">
        <f aca="false">IF(AND(G95&lt;&gt;"",G95&gt;0,K95&lt;&gt;""),K95*365/G95,"")</f>
        <v/>
      </c>
    </row>
    <row r="96" customFormat="false" ht="15" hidden="false" customHeight="false" outlineLevel="0" collapsed="false">
      <c r="A96" s="27"/>
      <c r="B96" s="27"/>
      <c r="C96" s="27"/>
      <c r="D96" s="27"/>
      <c r="E96" s="27"/>
      <c r="F96" s="27"/>
      <c r="G96" s="27"/>
      <c r="H96" s="30" t="str">
        <f aca="false">IF(OR(F96="",G96=""),"",F96+G96)</f>
        <v/>
      </c>
      <c r="I96" s="31" t="str">
        <f aca="true">IF(H96="","",H96-TODAY())</f>
        <v/>
      </c>
      <c r="J96" s="32" t="str">
        <f aca="false">IF(I96="","",IF(I96&lt;0,"Vencido",IF(I96=0,"Vence hoy",IF(I96&lt;=Panel!$C$6,"Por vencer","Vigente"))))</f>
        <v/>
      </c>
      <c r="K96" s="27"/>
      <c r="L96" s="27"/>
      <c r="M96" s="27"/>
      <c r="N96" s="35" t="str">
        <f aca="false">IF(AND(G96&lt;&gt;"",G96&gt;0,K96&lt;&gt;""),K96*365/G96,"")</f>
        <v/>
      </c>
    </row>
    <row r="97" customFormat="false" ht="15" hidden="false" customHeight="false" outlineLevel="0" collapsed="false">
      <c r="A97" s="27"/>
      <c r="B97" s="27"/>
      <c r="C97" s="27"/>
      <c r="D97" s="27"/>
      <c r="E97" s="27"/>
      <c r="F97" s="27"/>
      <c r="G97" s="27"/>
      <c r="H97" s="30" t="str">
        <f aca="false">IF(OR(F97="",G97=""),"",F97+G97)</f>
        <v/>
      </c>
      <c r="I97" s="31" t="str">
        <f aca="true">IF(H97="","",H97-TODAY())</f>
        <v/>
      </c>
      <c r="J97" s="32" t="str">
        <f aca="false">IF(I97="","",IF(I97&lt;0,"Vencido",IF(I97=0,"Vence hoy",IF(I97&lt;=Panel!$C$6,"Por vencer","Vigente"))))</f>
        <v/>
      </c>
      <c r="K97" s="27"/>
      <c r="L97" s="27"/>
      <c r="M97" s="27"/>
      <c r="N97" s="35" t="str">
        <f aca="false">IF(AND(G97&lt;&gt;"",G97&gt;0,K97&lt;&gt;""),K97*365/G97,"")</f>
        <v/>
      </c>
    </row>
    <row r="98" customFormat="false" ht="15" hidden="false" customHeight="false" outlineLevel="0" collapsed="false">
      <c r="A98" s="27"/>
      <c r="B98" s="27"/>
      <c r="C98" s="27"/>
      <c r="D98" s="27"/>
      <c r="E98" s="27"/>
      <c r="F98" s="27"/>
      <c r="G98" s="27"/>
      <c r="H98" s="30" t="str">
        <f aca="false">IF(OR(F98="",G98=""),"",F98+G98)</f>
        <v/>
      </c>
      <c r="I98" s="31" t="str">
        <f aca="true">IF(H98="","",H98-TODAY())</f>
        <v/>
      </c>
      <c r="J98" s="32" t="str">
        <f aca="false">IF(I98="","",IF(I98&lt;0,"Vencido",IF(I98=0,"Vence hoy",IF(I98&lt;=Panel!$C$6,"Por vencer","Vigente"))))</f>
        <v/>
      </c>
      <c r="K98" s="27"/>
      <c r="L98" s="27"/>
      <c r="M98" s="27"/>
      <c r="N98" s="35" t="str">
        <f aca="false">IF(AND(G98&lt;&gt;"",G98&gt;0,K98&lt;&gt;""),K98*365/G98,"")</f>
        <v/>
      </c>
    </row>
    <row r="99" customFormat="false" ht="15" hidden="false" customHeight="false" outlineLevel="0" collapsed="false">
      <c r="A99" s="27"/>
      <c r="B99" s="27"/>
      <c r="C99" s="27"/>
      <c r="D99" s="27"/>
      <c r="E99" s="27"/>
      <c r="F99" s="27"/>
      <c r="G99" s="27"/>
      <c r="H99" s="30" t="str">
        <f aca="false">IF(OR(F99="",G99=""),"",F99+G99)</f>
        <v/>
      </c>
      <c r="I99" s="31" t="str">
        <f aca="true">IF(H99="","",H99-TODAY())</f>
        <v/>
      </c>
      <c r="J99" s="32" t="str">
        <f aca="false">IF(I99="","",IF(I99&lt;0,"Vencido",IF(I99=0,"Vence hoy",IF(I99&lt;=Panel!$C$6,"Por vencer","Vigente"))))</f>
        <v/>
      </c>
      <c r="K99" s="27"/>
      <c r="L99" s="27"/>
      <c r="M99" s="27"/>
      <c r="N99" s="35" t="str">
        <f aca="false">IF(AND(G99&lt;&gt;"",G99&gt;0,K99&lt;&gt;""),K99*365/G99,"")</f>
        <v/>
      </c>
    </row>
    <row r="100" customFormat="false" ht="15" hidden="false" customHeight="false" outlineLevel="0" collapsed="false">
      <c r="A100" s="27"/>
      <c r="B100" s="27"/>
      <c r="C100" s="27"/>
      <c r="D100" s="27"/>
      <c r="E100" s="27"/>
      <c r="F100" s="27"/>
      <c r="G100" s="27"/>
      <c r="H100" s="30" t="str">
        <f aca="false">IF(OR(F100="",G100=""),"",F100+G100)</f>
        <v/>
      </c>
      <c r="I100" s="31" t="str">
        <f aca="true">IF(H100="","",H100-TODAY())</f>
        <v/>
      </c>
      <c r="J100" s="32" t="str">
        <f aca="false">IF(I100="","",IF(I100&lt;0,"Vencido",IF(I100=0,"Vence hoy",IF(I100&lt;=Panel!$C$6,"Por vencer","Vigente"))))</f>
        <v/>
      </c>
      <c r="K100" s="27"/>
      <c r="L100" s="27"/>
      <c r="M100" s="27"/>
      <c r="N100" s="35" t="str">
        <f aca="false">IF(AND(G100&lt;&gt;"",G100&gt;0,K100&lt;&gt;""),K100*365/G100,"")</f>
        <v/>
      </c>
    </row>
    <row r="101" customFormat="false" ht="15" hidden="false" customHeight="false" outlineLevel="0" collapsed="false">
      <c r="A101" s="27"/>
      <c r="B101" s="27"/>
      <c r="C101" s="27"/>
      <c r="D101" s="27"/>
      <c r="E101" s="27"/>
      <c r="F101" s="27"/>
      <c r="G101" s="27"/>
      <c r="H101" s="30" t="str">
        <f aca="false">IF(OR(F101="",G101=""),"",F101+G101)</f>
        <v/>
      </c>
      <c r="I101" s="31" t="str">
        <f aca="true">IF(H101="","",H101-TODAY())</f>
        <v/>
      </c>
      <c r="J101" s="32" t="str">
        <f aca="false">IF(I101="","",IF(I101&lt;0,"Vencido",IF(I101=0,"Vence hoy",IF(I101&lt;=Panel!$C$6,"Por vencer","Vigente"))))</f>
        <v/>
      </c>
      <c r="K101" s="27"/>
      <c r="L101" s="27"/>
      <c r="M101" s="27"/>
      <c r="N101" s="35" t="str">
        <f aca="false">IF(AND(G101&lt;&gt;"",G101&gt;0,K101&lt;&gt;""),K101*365/G101,"")</f>
        <v/>
      </c>
    </row>
    <row r="102" customFormat="false" ht="15" hidden="false" customHeight="false" outlineLevel="0" collapsed="false">
      <c r="A102" s="27"/>
      <c r="B102" s="27"/>
      <c r="C102" s="27"/>
      <c r="D102" s="27"/>
      <c r="E102" s="27"/>
      <c r="F102" s="27"/>
      <c r="G102" s="27"/>
      <c r="H102" s="30" t="str">
        <f aca="false">IF(OR(F102="",G102=""),"",F102+G102)</f>
        <v/>
      </c>
      <c r="I102" s="31" t="str">
        <f aca="true">IF(H102="","",H102-TODAY())</f>
        <v/>
      </c>
      <c r="J102" s="32" t="str">
        <f aca="false">IF(I102="","",IF(I102&lt;0,"Vencido",IF(I102=0,"Vence hoy",IF(I102&lt;=Panel!$C$6,"Por vencer","Vigente"))))</f>
        <v/>
      </c>
      <c r="K102" s="27"/>
      <c r="L102" s="27"/>
      <c r="M102" s="27"/>
      <c r="N102" s="35" t="str">
        <f aca="false">IF(AND(G102&lt;&gt;"",G102&gt;0,K102&lt;&gt;""),K102*365/G102,"")</f>
        <v/>
      </c>
    </row>
    <row r="103" customFormat="false" ht="15" hidden="false" customHeight="false" outlineLevel="0" collapsed="false">
      <c r="A103" s="27"/>
      <c r="B103" s="27"/>
      <c r="C103" s="27"/>
      <c r="D103" s="27"/>
      <c r="E103" s="27"/>
      <c r="F103" s="27"/>
      <c r="G103" s="27"/>
      <c r="H103" s="30" t="str">
        <f aca="false">IF(OR(F103="",G103=""),"",F103+G103)</f>
        <v/>
      </c>
      <c r="I103" s="31" t="str">
        <f aca="true">IF(H103="","",H103-TODAY())</f>
        <v/>
      </c>
      <c r="J103" s="32" t="str">
        <f aca="false">IF(I103="","",IF(I103&lt;0,"Vencido",IF(I103=0,"Vence hoy",IF(I103&lt;=Panel!$C$6,"Por vencer","Vigente"))))</f>
        <v/>
      </c>
      <c r="K103" s="27"/>
      <c r="L103" s="27"/>
      <c r="M103" s="27"/>
      <c r="N103" s="35" t="str">
        <f aca="false">IF(AND(G103&lt;&gt;"",G103&gt;0,K103&lt;&gt;""),K103*365/G103,"")</f>
        <v/>
      </c>
    </row>
    <row r="104" customFormat="false" ht="15" hidden="false" customHeight="false" outlineLevel="0" collapsed="false">
      <c r="A104" s="27"/>
      <c r="B104" s="27"/>
      <c r="C104" s="27"/>
      <c r="D104" s="27"/>
      <c r="E104" s="27"/>
      <c r="F104" s="27"/>
      <c r="G104" s="27"/>
      <c r="H104" s="30" t="str">
        <f aca="false">IF(OR(F104="",G104=""),"",F104+G104)</f>
        <v/>
      </c>
      <c r="I104" s="31" t="str">
        <f aca="true">IF(H104="","",H104-TODAY())</f>
        <v/>
      </c>
      <c r="J104" s="32" t="str">
        <f aca="false">IF(I104="","",IF(I104&lt;0,"Vencido",IF(I104=0,"Vence hoy",IF(I104&lt;=Panel!$C$6,"Por vencer","Vigente"))))</f>
        <v/>
      </c>
      <c r="K104" s="27"/>
      <c r="L104" s="27"/>
      <c r="M104" s="27"/>
      <c r="N104" s="35" t="str">
        <f aca="false">IF(AND(G104&lt;&gt;"",G104&gt;0,K104&lt;&gt;""),K104*365/G104,"")</f>
        <v/>
      </c>
    </row>
    <row r="105" customFormat="false" ht="15" hidden="false" customHeight="false" outlineLevel="0" collapsed="false">
      <c r="A105" s="27"/>
      <c r="B105" s="27"/>
      <c r="C105" s="27"/>
      <c r="D105" s="27"/>
      <c r="E105" s="27"/>
      <c r="F105" s="27"/>
      <c r="G105" s="27"/>
      <c r="H105" s="30" t="str">
        <f aca="false">IF(OR(F105="",G105=""),"",F105+G105)</f>
        <v/>
      </c>
      <c r="I105" s="31" t="str">
        <f aca="true">IF(H105="","",H105-TODAY())</f>
        <v/>
      </c>
      <c r="J105" s="32" t="str">
        <f aca="false">IF(I105="","",IF(I105&lt;0,"Vencido",IF(I105=0,"Vence hoy",IF(I105&lt;=Panel!$C$6,"Por vencer","Vigente"))))</f>
        <v/>
      </c>
      <c r="K105" s="27"/>
      <c r="L105" s="27"/>
      <c r="M105" s="27"/>
      <c r="N105" s="35" t="str">
        <f aca="false">IF(AND(G105&lt;&gt;"",G105&gt;0,K105&lt;&gt;""),K105*365/G105,"")</f>
        <v/>
      </c>
    </row>
    <row r="106" customFormat="false" ht="15" hidden="false" customHeight="false" outlineLevel="0" collapsed="false">
      <c r="A106" s="27"/>
      <c r="B106" s="27"/>
      <c r="C106" s="27"/>
      <c r="D106" s="27"/>
      <c r="E106" s="27"/>
      <c r="F106" s="27"/>
      <c r="G106" s="27"/>
      <c r="H106" s="30" t="str">
        <f aca="false">IF(OR(F106="",G106=""),"",F106+G106)</f>
        <v/>
      </c>
      <c r="I106" s="31" t="str">
        <f aca="true">IF(H106="","",H106-TODAY())</f>
        <v/>
      </c>
      <c r="J106" s="32" t="str">
        <f aca="false">IF(I106="","",IF(I106&lt;0,"Vencido",IF(I106=0,"Vence hoy",IF(I106&lt;=Panel!$C$6,"Por vencer","Vigente"))))</f>
        <v/>
      </c>
      <c r="K106" s="27"/>
      <c r="L106" s="27"/>
      <c r="M106" s="27"/>
      <c r="N106" s="35" t="str">
        <f aca="false">IF(AND(G106&lt;&gt;"",G106&gt;0,K106&lt;&gt;""),K106*365/G106,"")</f>
        <v/>
      </c>
    </row>
    <row r="107" customFormat="false" ht="15" hidden="false" customHeight="false" outlineLevel="0" collapsed="false">
      <c r="A107" s="27"/>
      <c r="B107" s="27"/>
      <c r="C107" s="27"/>
      <c r="D107" s="27"/>
      <c r="E107" s="27"/>
      <c r="F107" s="27"/>
      <c r="G107" s="27"/>
      <c r="H107" s="30" t="str">
        <f aca="false">IF(OR(F107="",G107=""),"",F107+G107)</f>
        <v/>
      </c>
      <c r="I107" s="31" t="str">
        <f aca="true">IF(H107="","",H107-TODAY())</f>
        <v/>
      </c>
      <c r="J107" s="32" t="str">
        <f aca="false">IF(I107="","",IF(I107&lt;0,"Vencido",IF(I107=0,"Vence hoy",IF(I107&lt;=Panel!$C$6,"Por vencer","Vigente"))))</f>
        <v/>
      </c>
      <c r="K107" s="27"/>
      <c r="L107" s="27"/>
      <c r="M107" s="27"/>
      <c r="N107" s="35" t="str">
        <f aca="false">IF(AND(G107&lt;&gt;"",G107&gt;0,K107&lt;&gt;""),K107*365/G107,"")</f>
        <v/>
      </c>
    </row>
    <row r="108" customFormat="false" ht="15" hidden="false" customHeight="false" outlineLevel="0" collapsed="false">
      <c r="A108" s="27"/>
      <c r="B108" s="27"/>
      <c r="C108" s="27"/>
      <c r="D108" s="27"/>
      <c r="E108" s="27"/>
      <c r="F108" s="27"/>
      <c r="G108" s="27"/>
      <c r="H108" s="30" t="str">
        <f aca="false">IF(OR(F108="",G108=""),"",F108+G108)</f>
        <v/>
      </c>
      <c r="I108" s="31" t="str">
        <f aca="true">IF(H108="","",H108-TODAY())</f>
        <v/>
      </c>
      <c r="J108" s="32" t="str">
        <f aca="false">IF(I108="","",IF(I108&lt;0,"Vencido",IF(I108=0,"Vence hoy",IF(I108&lt;=Panel!$C$6,"Por vencer","Vigente"))))</f>
        <v/>
      </c>
      <c r="K108" s="27"/>
      <c r="L108" s="27"/>
      <c r="M108" s="27"/>
      <c r="N108" s="35" t="str">
        <f aca="false">IF(AND(G108&lt;&gt;"",G108&gt;0,K108&lt;&gt;""),K108*365/G108,"")</f>
        <v/>
      </c>
    </row>
    <row r="109" customFormat="false" ht="15" hidden="false" customHeight="false" outlineLevel="0" collapsed="false">
      <c r="A109" s="27"/>
      <c r="B109" s="27"/>
      <c r="C109" s="27"/>
      <c r="D109" s="27"/>
      <c r="E109" s="27"/>
      <c r="F109" s="27"/>
      <c r="G109" s="27"/>
      <c r="H109" s="30" t="str">
        <f aca="false">IF(OR(F109="",G109=""),"",F109+G109)</f>
        <v/>
      </c>
      <c r="I109" s="31" t="str">
        <f aca="true">IF(H109="","",H109-TODAY())</f>
        <v/>
      </c>
      <c r="J109" s="32" t="str">
        <f aca="false">IF(I109="","",IF(I109&lt;0,"Vencido",IF(I109=0,"Vence hoy",IF(I109&lt;=Panel!$C$6,"Por vencer","Vigente"))))</f>
        <v/>
      </c>
      <c r="K109" s="27"/>
      <c r="L109" s="27"/>
      <c r="M109" s="27"/>
      <c r="N109" s="35" t="str">
        <f aca="false">IF(AND(G109&lt;&gt;"",G109&gt;0,K109&lt;&gt;""),K109*365/G109,"")</f>
        <v/>
      </c>
    </row>
    <row r="110" customFormat="false" ht="15" hidden="false" customHeight="false" outlineLevel="0" collapsed="false">
      <c r="A110" s="27"/>
      <c r="B110" s="27"/>
      <c r="C110" s="27"/>
      <c r="D110" s="27"/>
      <c r="E110" s="27"/>
      <c r="F110" s="27"/>
      <c r="G110" s="27"/>
      <c r="H110" s="30" t="str">
        <f aca="false">IF(OR(F110="",G110=""),"",F110+G110)</f>
        <v/>
      </c>
      <c r="I110" s="31" t="str">
        <f aca="true">IF(H110="","",H110-TODAY())</f>
        <v/>
      </c>
      <c r="J110" s="32" t="str">
        <f aca="false">IF(I110="","",IF(I110&lt;0,"Vencido",IF(I110=0,"Vence hoy",IF(I110&lt;=Panel!$C$6,"Por vencer","Vigente"))))</f>
        <v/>
      </c>
      <c r="K110" s="27"/>
      <c r="L110" s="27"/>
      <c r="M110" s="27"/>
      <c r="N110" s="35" t="str">
        <f aca="false">IF(AND(G110&lt;&gt;"",G110&gt;0,K110&lt;&gt;""),K110*365/G110,"")</f>
        <v/>
      </c>
    </row>
    <row r="111" customFormat="false" ht="15" hidden="false" customHeight="false" outlineLevel="0" collapsed="false">
      <c r="A111" s="27"/>
      <c r="B111" s="27"/>
      <c r="C111" s="27"/>
      <c r="D111" s="27"/>
      <c r="E111" s="27"/>
      <c r="F111" s="27"/>
      <c r="G111" s="27"/>
      <c r="H111" s="30" t="str">
        <f aca="false">IF(OR(F111="",G111=""),"",F111+G111)</f>
        <v/>
      </c>
      <c r="I111" s="31" t="str">
        <f aca="true">IF(H111="","",H111-TODAY())</f>
        <v/>
      </c>
      <c r="J111" s="32" t="str">
        <f aca="false">IF(I111="","",IF(I111&lt;0,"Vencido",IF(I111=0,"Vence hoy",IF(I111&lt;=Panel!$C$6,"Por vencer","Vigente"))))</f>
        <v/>
      </c>
      <c r="K111" s="27"/>
      <c r="L111" s="27"/>
      <c r="M111" s="27"/>
      <c r="N111" s="35" t="str">
        <f aca="false">IF(AND(G111&lt;&gt;"",G111&gt;0,K111&lt;&gt;""),K111*365/G111,"")</f>
        <v/>
      </c>
    </row>
    <row r="112" customFormat="false" ht="15" hidden="false" customHeight="false" outlineLevel="0" collapsed="false">
      <c r="A112" s="27"/>
      <c r="B112" s="27"/>
      <c r="C112" s="27"/>
      <c r="D112" s="27"/>
      <c r="E112" s="27"/>
      <c r="F112" s="27"/>
      <c r="G112" s="27"/>
      <c r="H112" s="30" t="str">
        <f aca="false">IF(OR(F112="",G112=""),"",F112+G112)</f>
        <v/>
      </c>
      <c r="I112" s="31" t="str">
        <f aca="true">IF(H112="","",H112-TODAY())</f>
        <v/>
      </c>
      <c r="J112" s="32" t="str">
        <f aca="false">IF(I112="","",IF(I112&lt;0,"Vencido",IF(I112=0,"Vence hoy",IF(I112&lt;=Panel!$C$6,"Por vencer","Vigente"))))</f>
        <v/>
      </c>
      <c r="K112" s="27"/>
      <c r="L112" s="27"/>
      <c r="M112" s="27"/>
      <c r="N112" s="35" t="str">
        <f aca="false">IF(AND(G112&lt;&gt;"",G112&gt;0,K112&lt;&gt;""),K112*365/G112,"")</f>
        <v/>
      </c>
    </row>
    <row r="113" customFormat="false" ht="15" hidden="false" customHeight="false" outlineLevel="0" collapsed="false">
      <c r="A113" s="27"/>
      <c r="B113" s="27"/>
      <c r="C113" s="27"/>
      <c r="D113" s="27"/>
      <c r="E113" s="27"/>
      <c r="F113" s="27"/>
      <c r="G113" s="27"/>
      <c r="H113" s="30" t="str">
        <f aca="false">IF(OR(F113="",G113=""),"",F113+G113)</f>
        <v/>
      </c>
      <c r="I113" s="31" t="str">
        <f aca="true">IF(H113="","",H113-TODAY())</f>
        <v/>
      </c>
      <c r="J113" s="32" t="str">
        <f aca="false">IF(I113="","",IF(I113&lt;0,"Vencido",IF(I113=0,"Vence hoy",IF(I113&lt;=Panel!$C$6,"Por vencer","Vigente"))))</f>
        <v/>
      </c>
      <c r="K113" s="27"/>
      <c r="L113" s="27"/>
      <c r="M113" s="27"/>
      <c r="N113" s="35" t="str">
        <f aca="false">IF(AND(G113&lt;&gt;"",G113&gt;0,K113&lt;&gt;""),K113*365/G113,"")</f>
        <v/>
      </c>
    </row>
    <row r="114" customFormat="false" ht="15" hidden="false" customHeight="false" outlineLevel="0" collapsed="false">
      <c r="A114" s="27"/>
      <c r="B114" s="27"/>
      <c r="C114" s="27"/>
      <c r="D114" s="27"/>
      <c r="E114" s="27"/>
      <c r="F114" s="27"/>
      <c r="G114" s="27"/>
      <c r="H114" s="30" t="str">
        <f aca="false">IF(OR(F114="",G114=""),"",F114+G114)</f>
        <v/>
      </c>
      <c r="I114" s="31" t="str">
        <f aca="true">IF(H114="","",H114-TODAY())</f>
        <v/>
      </c>
      <c r="J114" s="32" t="str">
        <f aca="false">IF(I114="","",IF(I114&lt;0,"Vencido",IF(I114=0,"Vence hoy",IF(I114&lt;=Panel!$C$6,"Por vencer","Vigente"))))</f>
        <v/>
      </c>
      <c r="K114" s="27"/>
      <c r="L114" s="27"/>
      <c r="M114" s="27"/>
      <c r="N114" s="35" t="str">
        <f aca="false">IF(AND(G114&lt;&gt;"",G114&gt;0,K114&lt;&gt;""),K114*365/G114,"")</f>
        <v/>
      </c>
    </row>
    <row r="115" customFormat="false" ht="15" hidden="false" customHeight="false" outlineLevel="0" collapsed="false">
      <c r="A115" s="27"/>
      <c r="B115" s="27"/>
      <c r="C115" s="27"/>
      <c r="D115" s="27"/>
      <c r="E115" s="27"/>
      <c r="F115" s="27"/>
      <c r="G115" s="27"/>
      <c r="H115" s="30" t="str">
        <f aca="false">IF(OR(F115="",G115=""),"",F115+G115)</f>
        <v/>
      </c>
      <c r="I115" s="31" t="str">
        <f aca="true">IF(H115="","",H115-TODAY())</f>
        <v/>
      </c>
      <c r="J115" s="32" t="str">
        <f aca="false">IF(I115="","",IF(I115&lt;0,"Vencido",IF(I115=0,"Vence hoy",IF(I115&lt;=Panel!$C$6,"Por vencer","Vigente"))))</f>
        <v/>
      </c>
      <c r="K115" s="27"/>
      <c r="L115" s="27"/>
      <c r="M115" s="27"/>
      <c r="N115" s="35" t="str">
        <f aca="false">IF(AND(G115&lt;&gt;"",G115&gt;0,K115&lt;&gt;""),K115*365/G115,"")</f>
        <v/>
      </c>
    </row>
    <row r="116" customFormat="false" ht="15" hidden="false" customHeight="false" outlineLevel="0" collapsed="false">
      <c r="A116" s="27"/>
      <c r="B116" s="27"/>
      <c r="C116" s="27"/>
      <c r="D116" s="27"/>
      <c r="E116" s="27"/>
      <c r="F116" s="27"/>
      <c r="G116" s="27"/>
      <c r="H116" s="30" t="str">
        <f aca="false">IF(OR(F116="",G116=""),"",F116+G116)</f>
        <v/>
      </c>
      <c r="I116" s="31" t="str">
        <f aca="true">IF(H116="","",H116-TODAY())</f>
        <v/>
      </c>
      <c r="J116" s="32" t="str">
        <f aca="false">IF(I116="","",IF(I116&lt;0,"Vencido",IF(I116=0,"Vence hoy",IF(I116&lt;=Panel!$C$6,"Por vencer","Vigente"))))</f>
        <v/>
      </c>
      <c r="K116" s="27"/>
      <c r="L116" s="27"/>
      <c r="M116" s="27"/>
      <c r="N116" s="35" t="str">
        <f aca="false">IF(AND(G116&lt;&gt;"",G116&gt;0,K116&lt;&gt;""),K116*365/G116,"")</f>
        <v/>
      </c>
    </row>
    <row r="117" customFormat="false" ht="15" hidden="false" customHeight="false" outlineLevel="0" collapsed="false">
      <c r="A117" s="27"/>
      <c r="B117" s="27"/>
      <c r="C117" s="27"/>
      <c r="D117" s="27"/>
      <c r="E117" s="27"/>
      <c r="F117" s="27"/>
      <c r="G117" s="27"/>
      <c r="H117" s="30" t="str">
        <f aca="false">IF(OR(F117="",G117=""),"",F117+G117)</f>
        <v/>
      </c>
      <c r="I117" s="31" t="str">
        <f aca="true">IF(H117="","",H117-TODAY())</f>
        <v/>
      </c>
      <c r="J117" s="32" t="str">
        <f aca="false">IF(I117="","",IF(I117&lt;0,"Vencido",IF(I117=0,"Vence hoy",IF(I117&lt;=Panel!$C$6,"Por vencer","Vigente"))))</f>
        <v/>
      </c>
      <c r="K117" s="27"/>
      <c r="L117" s="27"/>
      <c r="M117" s="27"/>
      <c r="N117" s="35" t="str">
        <f aca="false">IF(AND(G117&lt;&gt;"",G117&gt;0,K117&lt;&gt;""),K117*365/G117,"")</f>
        <v/>
      </c>
    </row>
    <row r="118" customFormat="false" ht="15" hidden="false" customHeight="false" outlineLevel="0" collapsed="false">
      <c r="A118" s="27"/>
      <c r="B118" s="27"/>
      <c r="C118" s="27"/>
      <c r="D118" s="27"/>
      <c r="E118" s="27"/>
      <c r="F118" s="27"/>
      <c r="G118" s="27"/>
      <c r="H118" s="30" t="str">
        <f aca="false">IF(OR(F118="",G118=""),"",F118+G118)</f>
        <v/>
      </c>
      <c r="I118" s="31" t="str">
        <f aca="true">IF(H118="","",H118-TODAY())</f>
        <v/>
      </c>
      <c r="J118" s="32" t="str">
        <f aca="false">IF(I118="","",IF(I118&lt;0,"Vencido",IF(I118=0,"Vence hoy",IF(I118&lt;=Panel!$C$6,"Por vencer","Vigente"))))</f>
        <v/>
      </c>
      <c r="K118" s="27"/>
      <c r="L118" s="27"/>
      <c r="M118" s="27"/>
      <c r="N118" s="35" t="str">
        <f aca="false">IF(AND(G118&lt;&gt;"",G118&gt;0,K118&lt;&gt;""),K118*365/G118,"")</f>
        <v/>
      </c>
    </row>
    <row r="119" customFormat="false" ht="15" hidden="false" customHeight="false" outlineLevel="0" collapsed="false">
      <c r="A119" s="27"/>
      <c r="B119" s="27"/>
      <c r="C119" s="27"/>
      <c r="D119" s="27"/>
      <c r="E119" s="27"/>
      <c r="F119" s="27"/>
      <c r="G119" s="27"/>
      <c r="H119" s="30" t="str">
        <f aca="false">IF(OR(F119="",G119=""),"",F119+G119)</f>
        <v/>
      </c>
      <c r="I119" s="31" t="str">
        <f aca="true">IF(H119="","",H119-TODAY())</f>
        <v/>
      </c>
      <c r="J119" s="32" t="str">
        <f aca="false">IF(I119="","",IF(I119&lt;0,"Vencido",IF(I119=0,"Vence hoy",IF(I119&lt;=Panel!$C$6,"Por vencer","Vigente"))))</f>
        <v/>
      </c>
      <c r="K119" s="27"/>
      <c r="L119" s="27"/>
      <c r="M119" s="27"/>
      <c r="N119" s="35" t="str">
        <f aca="false">IF(AND(G119&lt;&gt;"",G119&gt;0,K119&lt;&gt;""),K119*365/G119,"")</f>
        <v/>
      </c>
    </row>
    <row r="120" customFormat="false" ht="15" hidden="false" customHeight="false" outlineLevel="0" collapsed="false">
      <c r="A120" s="27"/>
      <c r="B120" s="27"/>
      <c r="C120" s="27"/>
      <c r="D120" s="27"/>
      <c r="E120" s="27"/>
      <c r="F120" s="27"/>
      <c r="G120" s="27"/>
      <c r="H120" s="30" t="str">
        <f aca="false">IF(OR(F120="",G120=""),"",F120+G120)</f>
        <v/>
      </c>
      <c r="I120" s="31" t="str">
        <f aca="true">IF(H120="","",H120-TODAY())</f>
        <v/>
      </c>
      <c r="J120" s="32" t="str">
        <f aca="false">IF(I120="","",IF(I120&lt;0,"Vencido",IF(I120=0,"Vence hoy",IF(I120&lt;=Panel!$C$6,"Por vencer","Vigente"))))</f>
        <v/>
      </c>
      <c r="K120" s="27"/>
      <c r="L120" s="27"/>
      <c r="M120" s="27"/>
      <c r="N120" s="35" t="str">
        <f aca="false">IF(AND(G120&lt;&gt;"",G120&gt;0,K120&lt;&gt;""),K120*365/G120,"")</f>
        <v/>
      </c>
    </row>
    <row r="121" customFormat="false" ht="15" hidden="false" customHeight="false" outlineLevel="0" collapsed="false">
      <c r="A121" s="27"/>
      <c r="B121" s="27"/>
      <c r="C121" s="27"/>
      <c r="D121" s="27"/>
      <c r="E121" s="27"/>
      <c r="F121" s="27"/>
      <c r="G121" s="27"/>
      <c r="H121" s="30" t="str">
        <f aca="false">IF(OR(F121="",G121=""),"",F121+G121)</f>
        <v/>
      </c>
      <c r="I121" s="31" t="str">
        <f aca="true">IF(H121="","",H121-TODAY())</f>
        <v/>
      </c>
      <c r="J121" s="32" t="str">
        <f aca="false">IF(I121="","",IF(I121&lt;0,"Vencido",IF(I121=0,"Vence hoy",IF(I121&lt;=Panel!$C$6,"Por vencer","Vigente"))))</f>
        <v/>
      </c>
      <c r="K121" s="27"/>
      <c r="L121" s="27"/>
      <c r="M121" s="27"/>
      <c r="N121" s="35" t="str">
        <f aca="false">IF(AND(G121&lt;&gt;"",G121&gt;0,K121&lt;&gt;""),K121*365/G121,"")</f>
        <v/>
      </c>
    </row>
    <row r="122" customFormat="false" ht="15" hidden="false" customHeight="false" outlineLevel="0" collapsed="false">
      <c r="A122" s="27"/>
      <c r="B122" s="27"/>
      <c r="C122" s="27"/>
      <c r="D122" s="27"/>
      <c r="E122" s="27"/>
      <c r="F122" s="27"/>
      <c r="G122" s="27"/>
      <c r="H122" s="30" t="str">
        <f aca="false">IF(OR(F122="",G122=""),"",F122+G122)</f>
        <v/>
      </c>
      <c r="I122" s="31" t="str">
        <f aca="true">IF(H122="","",H122-TODAY())</f>
        <v/>
      </c>
      <c r="J122" s="32" t="str">
        <f aca="false">IF(I122="","",IF(I122&lt;0,"Vencido",IF(I122=0,"Vence hoy",IF(I122&lt;=Panel!$C$6,"Por vencer","Vigente"))))</f>
        <v/>
      </c>
      <c r="K122" s="27"/>
      <c r="L122" s="27"/>
      <c r="M122" s="27"/>
      <c r="N122" s="35" t="str">
        <f aca="false">IF(AND(G122&lt;&gt;"",G122&gt;0,K122&lt;&gt;""),K122*365/G122,"")</f>
        <v/>
      </c>
    </row>
    <row r="123" customFormat="false" ht="15" hidden="false" customHeight="false" outlineLevel="0" collapsed="false">
      <c r="A123" s="27"/>
      <c r="B123" s="27"/>
      <c r="C123" s="27"/>
      <c r="D123" s="27"/>
      <c r="E123" s="27"/>
      <c r="F123" s="27"/>
      <c r="G123" s="27"/>
      <c r="H123" s="30" t="str">
        <f aca="false">IF(OR(F123="",G123=""),"",F123+G123)</f>
        <v/>
      </c>
      <c r="I123" s="31" t="str">
        <f aca="true">IF(H123="","",H123-TODAY())</f>
        <v/>
      </c>
      <c r="J123" s="32" t="str">
        <f aca="false">IF(I123="","",IF(I123&lt;0,"Vencido",IF(I123=0,"Vence hoy",IF(I123&lt;=Panel!$C$6,"Por vencer","Vigente"))))</f>
        <v/>
      </c>
      <c r="K123" s="27"/>
      <c r="L123" s="27"/>
      <c r="M123" s="27"/>
      <c r="N123" s="35" t="str">
        <f aca="false">IF(AND(G123&lt;&gt;"",G123&gt;0,K123&lt;&gt;""),K123*365/G123,"")</f>
        <v/>
      </c>
    </row>
    <row r="124" customFormat="false" ht="15" hidden="false" customHeight="false" outlineLevel="0" collapsed="false">
      <c r="A124" s="27"/>
      <c r="B124" s="27"/>
      <c r="C124" s="27"/>
      <c r="D124" s="27"/>
      <c r="E124" s="27"/>
      <c r="F124" s="27"/>
      <c r="G124" s="27"/>
      <c r="H124" s="30" t="str">
        <f aca="false">IF(OR(F124="",G124=""),"",F124+G124)</f>
        <v/>
      </c>
      <c r="I124" s="31" t="str">
        <f aca="true">IF(H124="","",H124-TODAY())</f>
        <v/>
      </c>
      <c r="J124" s="32" t="str">
        <f aca="false">IF(I124="","",IF(I124&lt;0,"Vencido",IF(I124=0,"Vence hoy",IF(I124&lt;=Panel!$C$6,"Por vencer","Vigente"))))</f>
        <v/>
      </c>
      <c r="K124" s="27"/>
      <c r="L124" s="27"/>
      <c r="M124" s="27"/>
      <c r="N124" s="35" t="str">
        <f aca="false">IF(AND(G124&lt;&gt;"",G124&gt;0,K124&lt;&gt;""),K124*365/G124,"")</f>
        <v/>
      </c>
    </row>
    <row r="125" customFormat="false" ht="15" hidden="false" customHeight="false" outlineLevel="0" collapsed="false">
      <c r="A125" s="27"/>
      <c r="B125" s="27"/>
      <c r="C125" s="27"/>
      <c r="D125" s="27"/>
      <c r="E125" s="27"/>
      <c r="F125" s="27"/>
      <c r="G125" s="27"/>
      <c r="H125" s="30" t="str">
        <f aca="false">IF(OR(F125="",G125=""),"",F125+G125)</f>
        <v/>
      </c>
      <c r="I125" s="31" t="str">
        <f aca="true">IF(H125="","",H125-TODAY())</f>
        <v/>
      </c>
      <c r="J125" s="32" t="str">
        <f aca="false">IF(I125="","",IF(I125&lt;0,"Vencido",IF(I125=0,"Vence hoy",IF(I125&lt;=Panel!$C$6,"Por vencer","Vigente"))))</f>
        <v/>
      </c>
      <c r="K125" s="27"/>
      <c r="L125" s="27"/>
      <c r="M125" s="27"/>
      <c r="N125" s="35" t="str">
        <f aca="false">IF(AND(G125&lt;&gt;"",G125&gt;0,K125&lt;&gt;""),K125*365/G125,"")</f>
        <v/>
      </c>
    </row>
    <row r="126" customFormat="false" ht="15" hidden="false" customHeight="false" outlineLevel="0" collapsed="false">
      <c r="A126" s="27"/>
      <c r="B126" s="27"/>
      <c r="C126" s="27"/>
      <c r="D126" s="27"/>
      <c r="E126" s="27"/>
      <c r="F126" s="27"/>
      <c r="G126" s="27"/>
      <c r="H126" s="30" t="str">
        <f aca="false">IF(OR(F126="",G126=""),"",F126+G126)</f>
        <v/>
      </c>
      <c r="I126" s="31" t="str">
        <f aca="true">IF(H126="","",H126-TODAY())</f>
        <v/>
      </c>
      <c r="J126" s="32" t="str">
        <f aca="false">IF(I126="","",IF(I126&lt;0,"Vencido",IF(I126=0,"Vence hoy",IF(I126&lt;=Panel!$C$6,"Por vencer","Vigente"))))</f>
        <v/>
      </c>
      <c r="K126" s="27"/>
      <c r="L126" s="27"/>
      <c r="M126" s="27"/>
      <c r="N126" s="35" t="str">
        <f aca="false">IF(AND(G126&lt;&gt;"",G126&gt;0,K126&lt;&gt;""),K126*365/G126,"")</f>
        <v/>
      </c>
    </row>
    <row r="127" customFormat="false" ht="15" hidden="false" customHeight="false" outlineLevel="0" collapsed="false">
      <c r="A127" s="27"/>
      <c r="B127" s="27"/>
      <c r="C127" s="27"/>
      <c r="D127" s="27"/>
      <c r="E127" s="27"/>
      <c r="F127" s="27"/>
      <c r="G127" s="27"/>
      <c r="H127" s="30" t="str">
        <f aca="false">IF(OR(F127="",G127=""),"",F127+G127)</f>
        <v/>
      </c>
      <c r="I127" s="31" t="str">
        <f aca="true">IF(H127="","",H127-TODAY())</f>
        <v/>
      </c>
      <c r="J127" s="32" t="str">
        <f aca="false">IF(I127="","",IF(I127&lt;0,"Vencido",IF(I127=0,"Vence hoy",IF(I127&lt;=Panel!$C$6,"Por vencer","Vigente"))))</f>
        <v/>
      </c>
      <c r="K127" s="27"/>
      <c r="L127" s="27"/>
      <c r="M127" s="27"/>
      <c r="N127" s="35" t="str">
        <f aca="false">IF(AND(G127&lt;&gt;"",G127&gt;0,K127&lt;&gt;""),K127*365/G127,"")</f>
        <v/>
      </c>
    </row>
    <row r="128" customFormat="false" ht="15" hidden="false" customHeight="false" outlineLevel="0" collapsed="false">
      <c r="A128" s="27"/>
      <c r="B128" s="27"/>
      <c r="C128" s="27"/>
      <c r="D128" s="27"/>
      <c r="E128" s="27"/>
      <c r="F128" s="27"/>
      <c r="G128" s="27"/>
      <c r="H128" s="30" t="str">
        <f aca="false">IF(OR(F128="",G128=""),"",F128+G128)</f>
        <v/>
      </c>
      <c r="I128" s="31" t="str">
        <f aca="true">IF(H128="","",H128-TODAY())</f>
        <v/>
      </c>
      <c r="J128" s="32" t="str">
        <f aca="false">IF(I128="","",IF(I128&lt;0,"Vencido",IF(I128=0,"Vence hoy",IF(I128&lt;=Panel!$C$6,"Por vencer","Vigente"))))</f>
        <v/>
      </c>
      <c r="K128" s="27"/>
      <c r="L128" s="27"/>
      <c r="M128" s="27"/>
      <c r="N128" s="35" t="str">
        <f aca="false">IF(AND(G128&lt;&gt;"",G128&gt;0,K128&lt;&gt;""),K128*365/G128,"")</f>
        <v/>
      </c>
    </row>
    <row r="129" customFormat="false" ht="15" hidden="false" customHeight="false" outlineLevel="0" collapsed="false">
      <c r="A129" s="27"/>
      <c r="B129" s="27"/>
      <c r="C129" s="27"/>
      <c r="D129" s="27"/>
      <c r="E129" s="27"/>
      <c r="F129" s="27"/>
      <c r="G129" s="27"/>
      <c r="H129" s="30" t="str">
        <f aca="false">IF(OR(F129="",G129=""),"",F129+G129)</f>
        <v/>
      </c>
      <c r="I129" s="31" t="str">
        <f aca="true">IF(H129="","",H129-TODAY())</f>
        <v/>
      </c>
      <c r="J129" s="32" t="str">
        <f aca="false">IF(I129="","",IF(I129&lt;0,"Vencido",IF(I129=0,"Vence hoy",IF(I129&lt;=Panel!$C$6,"Por vencer","Vigente"))))</f>
        <v/>
      </c>
      <c r="K129" s="27"/>
      <c r="L129" s="27"/>
      <c r="M129" s="27"/>
      <c r="N129" s="35" t="str">
        <f aca="false">IF(AND(G129&lt;&gt;"",G129&gt;0,K129&lt;&gt;""),K129*365/G129,"")</f>
        <v/>
      </c>
    </row>
    <row r="130" customFormat="false" ht="15" hidden="false" customHeight="false" outlineLevel="0" collapsed="false">
      <c r="A130" s="27"/>
      <c r="B130" s="27"/>
      <c r="C130" s="27"/>
      <c r="D130" s="27"/>
      <c r="E130" s="27"/>
      <c r="F130" s="27"/>
      <c r="G130" s="27"/>
      <c r="H130" s="30" t="str">
        <f aca="false">IF(OR(F130="",G130=""),"",F130+G130)</f>
        <v/>
      </c>
      <c r="I130" s="31" t="str">
        <f aca="true">IF(H130="","",H130-TODAY())</f>
        <v/>
      </c>
      <c r="J130" s="32" t="str">
        <f aca="false">IF(I130="","",IF(I130&lt;0,"Vencido",IF(I130=0,"Vence hoy",IF(I130&lt;=Panel!$C$6,"Por vencer","Vigente"))))</f>
        <v/>
      </c>
      <c r="K130" s="27"/>
      <c r="L130" s="27"/>
      <c r="M130" s="27"/>
      <c r="N130" s="35" t="str">
        <f aca="false">IF(AND(G130&lt;&gt;"",G130&gt;0,K130&lt;&gt;""),K130*365/G130,"")</f>
        <v/>
      </c>
    </row>
    <row r="131" customFormat="false" ht="15" hidden="false" customHeight="false" outlineLevel="0" collapsed="false">
      <c r="A131" s="27"/>
      <c r="B131" s="27"/>
      <c r="C131" s="27"/>
      <c r="D131" s="27"/>
      <c r="E131" s="27"/>
      <c r="F131" s="27"/>
      <c r="G131" s="27"/>
      <c r="H131" s="30" t="str">
        <f aca="false">IF(OR(F131="",G131=""),"",F131+G131)</f>
        <v/>
      </c>
      <c r="I131" s="31" t="str">
        <f aca="true">IF(H131="","",H131-TODAY())</f>
        <v/>
      </c>
      <c r="J131" s="32" t="str">
        <f aca="false">IF(I131="","",IF(I131&lt;0,"Vencido",IF(I131=0,"Vence hoy",IF(I131&lt;=Panel!$C$6,"Por vencer","Vigente"))))</f>
        <v/>
      </c>
      <c r="K131" s="27"/>
      <c r="L131" s="27"/>
      <c r="M131" s="27"/>
      <c r="N131" s="35" t="str">
        <f aca="false">IF(AND(G131&lt;&gt;"",G131&gt;0,K131&lt;&gt;""),K131*365/G131,"")</f>
        <v/>
      </c>
    </row>
    <row r="132" customFormat="false" ht="15" hidden="false" customHeight="false" outlineLevel="0" collapsed="false">
      <c r="A132" s="27"/>
      <c r="B132" s="27"/>
      <c r="C132" s="27"/>
      <c r="D132" s="27"/>
      <c r="E132" s="27"/>
      <c r="F132" s="27"/>
      <c r="G132" s="27"/>
      <c r="H132" s="30" t="str">
        <f aca="false">IF(OR(F132="",G132=""),"",F132+G132)</f>
        <v/>
      </c>
      <c r="I132" s="31" t="str">
        <f aca="true">IF(H132="","",H132-TODAY())</f>
        <v/>
      </c>
      <c r="J132" s="32" t="str">
        <f aca="false">IF(I132="","",IF(I132&lt;0,"Vencido",IF(I132=0,"Vence hoy",IF(I132&lt;=Panel!$C$6,"Por vencer","Vigente"))))</f>
        <v/>
      </c>
      <c r="K132" s="27"/>
      <c r="L132" s="27"/>
      <c r="M132" s="27"/>
      <c r="N132" s="35" t="str">
        <f aca="false">IF(AND(G132&lt;&gt;"",G132&gt;0,K132&lt;&gt;""),K132*365/G132,"")</f>
        <v/>
      </c>
    </row>
    <row r="133" customFormat="false" ht="15" hidden="false" customHeight="false" outlineLevel="0" collapsed="false">
      <c r="A133" s="27"/>
      <c r="B133" s="27"/>
      <c r="C133" s="27"/>
      <c r="D133" s="27"/>
      <c r="E133" s="27"/>
      <c r="F133" s="27"/>
      <c r="G133" s="27"/>
      <c r="H133" s="30" t="str">
        <f aca="false">IF(OR(F133="",G133=""),"",F133+G133)</f>
        <v/>
      </c>
      <c r="I133" s="31" t="str">
        <f aca="true">IF(H133="","",H133-TODAY())</f>
        <v/>
      </c>
      <c r="J133" s="32" t="str">
        <f aca="false">IF(I133="","",IF(I133&lt;0,"Vencido",IF(I133=0,"Vence hoy",IF(I133&lt;=Panel!$C$6,"Por vencer","Vigente"))))</f>
        <v/>
      </c>
      <c r="K133" s="27"/>
      <c r="L133" s="27"/>
      <c r="M133" s="27"/>
      <c r="N133" s="35" t="str">
        <f aca="false">IF(AND(G133&lt;&gt;"",G133&gt;0,K133&lt;&gt;""),K133*365/G133,"")</f>
        <v/>
      </c>
    </row>
    <row r="134" customFormat="false" ht="15" hidden="false" customHeight="false" outlineLevel="0" collapsed="false">
      <c r="A134" s="27"/>
      <c r="B134" s="27"/>
      <c r="C134" s="27"/>
      <c r="D134" s="27"/>
      <c r="E134" s="27"/>
      <c r="F134" s="27"/>
      <c r="G134" s="27"/>
      <c r="H134" s="30" t="str">
        <f aca="false">IF(OR(F134="",G134=""),"",F134+G134)</f>
        <v/>
      </c>
      <c r="I134" s="31" t="str">
        <f aca="true">IF(H134="","",H134-TODAY())</f>
        <v/>
      </c>
      <c r="J134" s="32" t="str">
        <f aca="false">IF(I134="","",IF(I134&lt;0,"Vencido",IF(I134=0,"Vence hoy",IF(I134&lt;=Panel!$C$6,"Por vencer","Vigente"))))</f>
        <v/>
      </c>
      <c r="K134" s="27"/>
      <c r="L134" s="27"/>
      <c r="M134" s="27"/>
      <c r="N134" s="35" t="str">
        <f aca="false">IF(AND(G134&lt;&gt;"",G134&gt;0,K134&lt;&gt;""),K134*365/G134,"")</f>
        <v/>
      </c>
    </row>
    <row r="135" customFormat="false" ht="15" hidden="false" customHeight="false" outlineLevel="0" collapsed="false">
      <c r="A135" s="27"/>
      <c r="B135" s="27"/>
      <c r="C135" s="27"/>
      <c r="D135" s="27"/>
      <c r="E135" s="27"/>
      <c r="F135" s="27"/>
      <c r="G135" s="27"/>
      <c r="H135" s="30" t="str">
        <f aca="false">IF(OR(F135="",G135=""),"",F135+G135)</f>
        <v/>
      </c>
      <c r="I135" s="31" t="str">
        <f aca="true">IF(H135="","",H135-TODAY())</f>
        <v/>
      </c>
      <c r="J135" s="32" t="str">
        <f aca="false">IF(I135="","",IF(I135&lt;0,"Vencido",IF(I135=0,"Vence hoy",IF(I135&lt;=Panel!$C$6,"Por vencer","Vigente"))))</f>
        <v/>
      </c>
      <c r="K135" s="27"/>
      <c r="L135" s="27"/>
      <c r="M135" s="27"/>
      <c r="N135" s="35" t="str">
        <f aca="false">IF(AND(G135&lt;&gt;"",G135&gt;0,K135&lt;&gt;""),K135*365/G135,"")</f>
        <v/>
      </c>
    </row>
    <row r="136" customFormat="false" ht="15" hidden="false" customHeight="false" outlineLevel="0" collapsed="false">
      <c r="A136" s="27"/>
      <c r="B136" s="27"/>
      <c r="C136" s="27"/>
      <c r="D136" s="27"/>
      <c r="E136" s="27"/>
      <c r="F136" s="27"/>
      <c r="G136" s="27"/>
      <c r="H136" s="30" t="str">
        <f aca="false">IF(OR(F136="",G136=""),"",F136+G136)</f>
        <v/>
      </c>
      <c r="I136" s="31" t="str">
        <f aca="true">IF(H136="","",H136-TODAY())</f>
        <v/>
      </c>
      <c r="J136" s="32" t="str">
        <f aca="false">IF(I136="","",IF(I136&lt;0,"Vencido",IF(I136=0,"Vence hoy",IF(I136&lt;=Panel!$C$6,"Por vencer","Vigente"))))</f>
        <v/>
      </c>
      <c r="K136" s="27"/>
      <c r="L136" s="27"/>
      <c r="M136" s="27"/>
      <c r="N136" s="35" t="str">
        <f aca="false">IF(AND(G136&lt;&gt;"",G136&gt;0,K136&lt;&gt;""),K136*365/G136,"")</f>
        <v/>
      </c>
    </row>
    <row r="137" customFormat="false" ht="15" hidden="false" customHeight="false" outlineLevel="0" collapsed="false">
      <c r="A137" s="27"/>
      <c r="B137" s="27"/>
      <c r="C137" s="27"/>
      <c r="D137" s="27"/>
      <c r="E137" s="27"/>
      <c r="F137" s="27"/>
      <c r="G137" s="27"/>
      <c r="H137" s="30" t="str">
        <f aca="false">IF(OR(F137="",G137=""),"",F137+G137)</f>
        <v/>
      </c>
      <c r="I137" s="31" t="str">
        <f aca="true">IF(H137="","",H137-TODAY())</f>
        <v/>
      </c>
      <c r="J137" s="32" t="str">
        <f aca="false">IF(I137="","",IF(I137&lt;0,"Vencido",IF(I137=0,"Vence hoy",IF(I137&lt;=Panel!$C$6,"Por vencer","Vigente"))))</f>
        <v/>
      </c>
      <c r="K137" s="27"/>
      <c r="L137" s="27"/>
      <c r="M137" s="27"/>
      <c r="N137" s="35" t="str">
        <f aca="false">IF(AND(G137&lt;&gt;"",G137&gt;0,K137&lt;&gt;""),K137*365/G137,"")</f>
        <v/>
      </c>
    </row>
    <row r="138" customFormat="false" ht="15" hidden="false" customHeight="false" outlineLevel="0" collapsed="false">
      <c r="A138" s="27"/>
      <c r="B138" s="27"/>
      <c r="C138" s="27"/>
      <c r="D138" s="27"/>
      <c r="E138" s="27"/>
      <c r="F138" s="27"/>
      <c r="G138" s="27"/>
      <c r="H138" s="30" t="str">
        <f aca="false">IF(OR(F138="",G138=""),"",F138+G138)</f>
        <v/>
      </c>
      <c r="I138" s="31" t="str">
        <f aca="true">IF(H138="","",H138-TODAY())</f>
        <v/>
      </c>
      <c r="J138" s="32" t="str">
        <f aca="false">IF(I138="","",IF(I138&lt;0,"Vencido",IF(I138=0,"Vence hoy",IF(I138&lt;=Panel!$C$6,"Por vencer","Vigente"))))</f>
        <v/>
      </c>
      <c r="K138" s="27"/>
      <c r="L138" s="27"/>
      <c r="M138" s="27"/>
      <c r="N138" s="35" t="str">
        <f aca="false">IF(AND(G138&lt;&gt;"",G138&gt;0,K138&lt;&gt;""),K138*365/G138,"")</f>
        <v/>
      </c>
    </row>
    <row r="139" customFormat="false" ht="15" hidden="false" customHeight="false" outlineLevel="0" collapsed="false">
      <c r="A139" s="27"/>
      <c r="B139" s="27"/>
      <c r="C139" s="27"/>
      <c r="D139" s="27"/>
      <c r="E139" s="27"/>
      <c r="F139" s="27"/>
      <c r="G139" s="27"/>
      <c r="H139" s="30" t="str">
        <f aca="false">IF(OR(F139="",G139=""),"",F139+G139)</f>
        <v/>
      </c>
      <c r="I139" s="31" t="str">
        <f aca="true">IF(H139="","",H139-TODAY())</f>
        <v/>
      </c>
      <c r="J139" s="32" t="str">
        <f aca="false">IF(I139="","",IF(I139&lt;0,"Vencido",IF(I139=0,"Vence hoy",IF(I139&lt;=Panel!$C$6,"Por vencer","Vigente"))))</f>
        <v/>
      </c>
      <c r="K139" s="27"/>
      <c r="L139" s="27"/>
      <c r="M139" s="27"/>
      <c r="N139" s="35" t="str">
        <f aca="false">IF(AND(G139&lt;&gt;"",G139&gt;0,K139&lt;&gt;""),K139*365/G139,"")</f>
        <v/>
      </c>
    </row>
    <row r="140" customFormat="false" ht="15" hidden="false" customHeight="false" outlineLevel="0" collapsed="false">
      <c r="A140" s="27"/>
      <c r="B140" s="27"/>
      <c r="C140" s="27"/>
      <c r="D140" s="27"/>
      <c r="E140" s="27"/>
      <c r="F140" s="27"/>
      <c r="G140" s="27"/>
      <c r="H140" s="30" t="str">
        <f aca="false">IF(OR(F140="",G140=""),"",F140+G140)</f>
        <v/>
      </c>
      <c r="I140" s="31" t="str">
        <f aca="true">IF(H140="","",H140-TODAY())</f>
        <v/>
      </c>
      <c r="J140" s="32" t="str">
        <f aca="false">IF(I140="","",IF(I140&lt;0,"Vencido",IF(I140=0,"Vence hoy",IF(I140&lt;=Panel!$C$6,"Por vencer","Vigente"))))</f>
        <v/>
      </c>
      <c r="K140" s="27"/>
      <c r="L140" s="27"/>
      <c r="M140" s="27"/>
      <c r="N140" s="35" t="str">
        <f aca="false">IF(AND(G140&lt;&gt;"",G140&gt;0,K140&lt;&gt;""),K140*365/G140,"")</f>
        <v/>
      </c>
    </row>
    <row r="141" customFormat="false" ht="15" hidden="false" customHeight="false" outlineLevel="0" collapsed="false">
      <c r="A141" s="27"/>
      <c r="B141" s="27"/>
      <c r="C141" s="27"/>
      <c r="D141" s="27"/>
      <c r="E141" s="27"/>
      <c r="F141" s="27"/>
      <c r="G141" s="27"/>
      <c r="H141" s="30" t="str">
        <f aca="false">IF(OR(F141="",G141=""),"",F141+G141)</f>
        <v/>
      </c>
      <c r="I141" s="31" t="str">
        <f aca="true">IF(H141="","",H141-TODAY())</f>
        <v/>
      </c>
      <c r="J141" s="32" t="str">
        <f aca="false">IF(I141="","",IF(I141&lt;0,"Vencido",IF(I141=0,"Vence hoy",IF(I141&lt;=Panel!$C$6,"Por vencer","Vigente"))))</f>
        <v/>
      </c>
      <c r="K141" s="27"/>
      <c r="L141" s="27"/>
      <c r="M141" s="27"/>
      <c r="N141" s="35" t="str">
        <f aca="false">IF(AND(G141&lt;&gt;"",G141&gt;0,K141&lt;&gt;""),K141*365/G141,"")</f>
        <v/>
      </c>
    </row>
    <row r="142" customFormat="false" ht="15" hidden="false" customHeight="false" outlineLevel="0" collapsed="false">
      <c r="A142" s="27"/>
      <c r="B142" s="27"/>
      <c r="C142" s="27"/>
      <c r="D142" s="27"/>
      <c r="E142" s="27"/>
      <c r="F142" s="27"/>
      <c r="G142" s="27"/>
      <c r="H142" s="30" t="str">
        <f aca="false">IF(OR(F142="",G142=""),"",F142+G142)</f>
        <v/>
      </c>
      <c r="I142" s="31" t="str">
        <f aca="true">IF(H142="","",H142-TODAY())</f>
        <v/>
      </c>
      <c r="J142" s="32" t="str">
        <f aca="false">IF(I142="","",IF(I142&lt;0,"Vencido",IF(I142=0,"Vence hoy",IF(I142&lt;=Panel!$C$6,"Por vencer","Vigente"))))</f>
        <v/>
      </c>
      <c r="K142" s="27"/>
      <c r="L142" s="27"/>
      <c r="M142" s="27"/>
      <c r="N142" s="35" t="str">
        <f aca="false">IF(AND(G142&lt;&gt;"",G142&gt;0,K142&lt;&gt;""),K142*365/G142,"")</f>
        <v/>
      </c>
    </row>
    <row r="143" customFormat="false" ht="15" hidden="false" customHeight="false" outlineLevel="0" collapsed="false">
      <c r="A143" s="27"/>
      <c r="B143" s="27"/>
      <c r="C143" s="27"/>
      <c r="D143" s="27"/>
      <c r="E143" s="27"/>
      <c r="F143" s="27"/>
      <c r="G143" s="27"/>
      <c r="H143" s="30" t="str">
        <f aca="false">IF(OR(F143="",G143=""),"",F143+G143)</f>
        <v/>
      </c>
      <c r="I143" s="31" t="str">
        <f aca="true">IF(H143="","",H143-TODAY())</f>
        <v/>
      </c>
      <c r="J143" s="32" t="str">
        <f aca="false">IF(I143="","",IF(I143&lt;0,"Vencido",IF(I143=0,"Vence hoy",IF(I143&lt;=Panel!$C$6,"Por vencer","Vigente"))))</f>
        <v/>
      </c>
      <c r="K143" s="27"/>
      <c r="L143" s="27"/>
      <c r="M143" s="27"/>
      <c r="N143" s="35" t="str">
        <f aca="false">IF(AND(G143&lt;&gt;"",G143&gt;0,K143&lt;&gt;""),K143*365/G143,"")</f>
        <v/>
      </c>
    </row>
    <row r="144" customFormat="false" ht="15" hidden="false" customHeight="false" outlineLevel="0" collapsed="false">
      <c r="A144" s="27"/>
      <c r="B144" s="27"/>
      <c r="C144" s="27"/>
      <c r="D144" s="27"/>
      <c r="E144" s="27"/>
      <c r="F144" s="27"/>
      <c r="G144" s="27"/>
      <c r="H144" s="30" t="str">
        <f aca="false">IF(OR(F144="",G144=""),"",F144+G144)</f>
        <v/>
      </c>
      <c r="I144" s="31" t="str">
        <f aca="true">IF(H144="","",H144-TODAY())</f>
        <v/>
      </c>
      <c r="J144" s="32" t="str">
        <f aca="false">IF(I144="","",IF(I144&lt;0,"Vencido",IF(I144=0,"Vence hoy",IF(I144&lt;=Panel!$C$6,"Por vencer","Vigente"))))</f>
        <v/>
      </c>
      <c r="K144" s="27"/>
      <c r="L144" s="27"/>
      <c r="M144" s="27"/>
      <c r="N144" s="35" t="str">
        <f aca="false">IF(AND(G144&lt;&gt;"",G144&gt;0,K144&lt;&gt;""),K144*365/G144,"")</f>
        <v/>
      </c>
    </row>
    <row r="145" customFormat="false" ht="15" hidden="false" customHeight="false" outlineLevel="0" collapsed="false">
      <c r="A145" s="27"/>
      <c r="B145" s="27"/>
      <c r="C145" s="27"/>
      <c r="D145" s="27"/>
      <c r="E145" s="27"/>
      <c r="F145" s="27"/>
      <c r="G145" s="27"/>
      <c r="H145" s="30" t="str">
        <f aca="false">IF(OR(F145="",G145=""),"",F145+G145)</f>
        <v/>
      </c>
      <c r="I145" s="31" t="str">
        <f aca="true">IF(H145="","",H145-TODAY())</f>
        <v/>
      </c>
      <c r="J145" s="32" t="str">
        <f aca="false">IF(I145="","",IF(I145&lt;0,"Vencido",IF(I145=0,"Vence hoy",IF(I145&lt;=Panel!$C$6,"Por vencer","Vigente"))))</f>
        <v/>
      </c>
      <c r="K145" s="27"/>
      <c r="L145" s="27"/>
      <c r="M145" s="27"/>
      <c r="N145" s="35" t="str">
        <f aca="false">IF(AND(G145&lt;&gt;"",G145&gt;0,K145&lt;&gt;""),K145*365/G145,"")</f>
        <v/>
      </c>
    </row>
    <row r="146" customFormat="false" ht="15" hidden="false" customHeight="false" outlineLevel="0" collapsed="false">
      <c r="A146" s="27"/>
      <c r="B146" s="27"/>
      <c r="C146" s="27"/>
      <c r="D146" s="27"/>
      <c r="E146" s="27"/>
      <c r="F146" s="27"/>
      <c r="G146" s="27"/>
      <c r="H146" s="30" t="str">
        <f aca="false">IF(OR(F146="",G146=""),"",F146+G146)</f>
        <v/>
      </c>
      <c r="I146" s="31" t="str">
        <f aca="true">IF(H146="","",H146-TODAY())</f>
        <v/>
      </c>
      <c r="J146" s="32" t="str">
        <f aca="false">IF(I146="","",IF(I146&lt;0,"Vencido",IF(I146=0,"Vence hoy",IF(I146&lt;=Panel!$C$6,"Por vencer","Vigente"))))</f>
        <v/>
      </c>
      <c r="K146" s="27"/>
      <c r="L146" s="27"/>
      <c r="M146" s="27"/>
      <c r="N146" s="35" t="str">
        <f aca="false">IF(AND(G146&lt;&gt;"",G146&gt;0,K146&lt;&gt;""),K146*365/G146,"")</f>
        <v/>
      </c>
    </row>
    <row r="147" customFormat="false" ht="15" hidden="false" customHeight="false" outlineLevel="0" collapsed="false">
      <c r="A147" s="27"/>
      <c r="B147" s="27"/>
      <c r="C147" s="27"/>
      <c r="D147" s="27"/>
      <c r="E147" s="27"/>
      <c r="F147" s="27"/>
      <c r="G147" s="27"/>
      <c r="H147" s="30" t="str">
        <f aca="false">IF(OR(F147="",G147=""),"",F147+G147)</f>
        <v/>
      </c>
      <c r="I147" s="31" t="str">
        <f aca="true">IF(H147="","",H147-TODAY())</f>
        <v/>
      </c>
      <c r="J147" s="32" t="str">
        <f aca="false">IF(I147="","",IF(I147&lt;0,"Vencido",IF(I147=0,"Vence hoy",IF(I147&lt;=Panel!$C$6,"Por vencer","Vigente"))))</f>
        <v/>
      </c>
      <c r="K147" s="27"/>
      <c r="L147" s="27"/>
      <c r="M147" s="27"/>
      <c r="N147" s="35" t="str">
        <f aca="false">IF(AND(G147&lt;&gt;"",G147&gt;0,K147&lt;&gt;""),K147*365/G147,"")</f>
        <v/>
      </c>
    </row>
    <row r="148" customFormat="false" ht="15" hidden="false" customHeight="false" outlineLevel="0" collapsed="false">
      <c r="A148" s="27"/>
      <c r="B148" s="27"/>
      <c r="C148" s="27"/>
      <c r="D148" s="27"/>
      <c r="E148" s="27"/>
      <c r="F148" s="27"/>
      <c r="G148" s="27"/>
      <c r="H148" s="30" t="str">
        <f aca="false">IF(OR(F148="",G148=""),"",F148+G148)</f>
        <v/>
      </c>
      <c r="I148" s="31" t="str">
        <f aca="true">IF(H148="","",H148-TODAY())</f>
        <v/>
      </c>
      <c r="J148" s="32" t="str">
        <f aca="false">IF(I148="","",IF(I148&lt;0,"Vencido",IF(I148=0,"Vence hoy",IF(I148&lt;=Panel!$C$6,"Por vencer","Vigente"))))</f>
        <v/>
      </c>
      <c r="K148" s="27"/>
      <c r="L148" s="27"/>
      <c r="M148" s="27"/>
      <c r="N148" s="35" t="str">
        <f aca="false">IF(AND(G148&lt;&gt;"",G148&gt;0,K148&lt;&gt;""),K148*365/G148,"")</f>
        <v/>
      </c>
    </row>
    <row r="149" customFormat="false" ht="15" hidden="false" customHeight="false" outlineLevel="0" collapsed="false">
      <c r="A149" s="27"/>
      <c r="B149" s="27"/>
      <c r="C149" s="27"/>
      <c r="D149" s="27"/>
      <c r="E149" s="27"/>
      <c r="F149" s="27"/>
      <c r="G149" s="27"/>
      <c r="H149" s="30" t="str">
        <f aca="false">IF(OR(F149="",G149=""),"",F149+G149)</f>
        <v/>
      </c>
      <c r="I149" s="31" t="str">
        <f aca="true">IF(H149="","",H149-TODAY())</f>
        <v/>
      </c>
      <c r="J149" s="32" t="str">
        <f aca="false">IF(I149="","",IF(I149&lt;0,"Vencido",IF(I149=0,"Vence hoy",IF(I149&lt;=Panel!$C$6,"Por vencer","Vigente"))))</f>
        <v/>
      </c>
      <c r="K149" s="27"/>
      <c r="L149" s="27"/>
      <c r="M149" s="27"/>
      <c r="N149" s="35" t="str">
        <f aca="false">IF(AND(G149&lt;&gt;"",G149&gt;0,K149&lt;&gt;""),K149*365/G149,"")</f>
        <v/>
      </c>
    </row>
    <row r="150" customFormat="false" ht="15" hidden="false" customHeight="false" outlineLevel="0" collapsed="false">
      <c r="A150" s="27"/>
      <c r="B150" s="27"/>
      <c r="C150" s="27"/>
      <c r="D150" s="27"/>
      <c r="E150" s="27"/>
      <c r="F150" s="27"/>
      <c r="G150" s="27"/>
      <c r="H150" s="30" t="str">
        <f aca="false">IF(OR(F150="",G150=""),"",F150+G150)</f>
        <v/>
      </c>
      <c r="I150" s="31" t="str">
        <f aca="true">IF(H150="","",H150-TODAY())</f>
        <v/>
      </c>
      <c r="J150" s="32" t="str">
        <f aca="false">IF(I150="","",IF(I150&lt;0,"Vencido",IF(I150=0,"Vence hoy",IF(I150&lt;=Panel!$C$6,"Por vencer","Vigente"))))</f>
        <v/>
      </c>
      <c r="K150" s="27"/>
      <c r="L150" s="27"/>
      <c r="M150" s="27"/>
      <c r="N150" s="35" t="str">
        <f aca="false">IF(AND(G150&lt;&gt;"",G150&gt;0,K150&lt;&gt;""),K150*365/G150,"")</f>
        <v/>
      </c>
    </row>
    <row r="151" customFormat="false" ht="15" hidden="false" customHeight="false" outlineLevel="0" collapsed="false">
      <c r="A151" s="27"/>
      <c r="B151" s="27"/>
      <c r="C151" s="27"/>
      <c r="D151" s="27"/>
      <c r="E151" s="27"/>
      <c r="F151" s="27"/>
      <c r="G151" s="27"/>
      <c r="H151" s="30" t="str">
        <f aca="false">IF(OR(F151="",G151=""),"",F151+G151)</f>
        <v/>
      </c>
      <c r="I151" s="31" t="str">
        <f aca="true">IF(H151="","",H151-TODAY())</f>
        <v/>
      </c>
      <c r="J151" s="32" t="str">
        <f aca="false">IF(I151="","",IF(I151&lt;0,"Vencido",IF(I151=0,"Vence hoy",IF(I151&lt;=Panel!$C$6,"Por vencer","Vigente"))))</f>
        <v/>
      </c>
      <c r="K151" s="27"/>
      <c r="L151" s="27"/>
      <c r="M151" s="27"/>
      <c r="N151" s="35" t="str">
        <f aca="false">IF(AND(G151&lt;&gt;"",G151&gt;0,K151&lt;&gt;""),K151*365/G151,"")</f>
        <v/>
      </c>
    </row>
    <row r="152" customFormat="false" ht="15" hidden="false" customHeight="false" outlineLevel="0" collapsed="false">
      <c r="A152" s="27"/>
      <c r="B152" s="27"/>
      <c r="C152" s="27"/>
      <c r="D152" s="27"/>
      <c r="E152" s="27"/>
      <c r="F152" s="27"/>
      <c r="G152" s="27"/>
      <c r="H152" s="30" t="str">
        <f aca="false">IF(OR(F152="",G152=""),"",F152+G152)</f>
        <v/>
      </c>
      <c r="I152" s="31" t="str">
        <f aca="true">IF(H152="","",H152-TODAY())</f>
        <v/>
      </c>
      <c r="J152" s="32" t="str">
        <f aca="false">IF(I152="","",IF(I152&lt;0,"Vencido",IF(I152=0,"Vence hoy",IF(I152&lt;=Panel!$C$6,"Por vencer","Vigente"))))</f>
        <v/>
      </c>
      <c r="K152" s="27"/>
      <c r="L152" s="27"/>
      <c r="M152" s="27"/>
      <c r="N152" s="35" t="str">
        <f aca="false">IF(AND(G152&lt;&gt;"",G152&gt;0,K152&lt;&gt;""),K152*365/G152,"")</f>
        <v/>
      </c>
    </row>
    <row r="153" customFormat="false" ht="15" hidden="false" customHeight="false" outlineLevel="0" collapsed="false">
      <c r="A153" s="27"/>
      <c r="B153" s="27"/>
      <c r="C153" s="27"/>
      <c r="D153" s="27"/>
      <c r="E153" s="27"/>
      <c r="F153" s="27"/>
      <c r="G153" s="27"/>
      <c r="H153" s="30" t="str">
        <f aca="false">IF(OR(F153="",G153=""),"",F153+G153)</f>
        <v/>
      </c>
      <c r="I153" s="31" t="str">
        <f aca="true">IF(H153="","",H153-TODAY())</f>
        <v/>
      </c>
      <c r="J153" s="32" t="str">
        <f aca="false">IF(I153="","",IF(I153&lt;0,"Vencido",IF(I153=0,"Vence hoy",IF(I153&lt;=Panel!$C$6,"Por vencer","Vigente"))))</f>
        <v/>
      </c>
      <c r="K153" s="27"/>
      <c r="L153" s="27"/>
      <c r="M153" s="27"/>
      <c r="N153" s="35" t="str">
        <f aca="false">IF(AND(G153&lt;&gt;"",G153&gt;0,K153&lt;&gt;""),K153*365/G153,"")</f>
        <v/>
      </c>
    </row>
    <row r="154" customFormat="false" ht="15" hidden="false" customHeight="false" outlineLevel="0" collapsed="false">
      <c r="A154" s="27"/>
      <c r="B154" s="27"/>
      <c r="C154" s="27"/>
      <c r="D154" s="27"/>
      <c r="E154" s="27"/>
      <c r="F154" s="27"/>
      <c r="G154" s="27"/>
      <c r="H154" s="30" t="str">
        <f aca="false">IF(OR(F154="",G154=""),"",F154+G154)</f>
        <v/>
      </c>
      <c r="I154" s="31" t="str">
        <f aca="true">IF(H154="","",H154-TODAY())</f>
        <v/>
      </c>
      <c r="J154" s="32" t="str">
        <f aca="false">IF(I154="","",IF(I154&lt;0,"Vencido",IF(I154=0,"Vence hoy",IF(I154&lt;=Panel!$C$6,"Por vencer","Vigente"))))</f>
        <v/>
      </c>
      <c r="K154" s="27"/>
      <c r="L154" s="27"/>
      <c r="M154" s="27"/>
      <c r="N154" s="35" t="str">
        <f aca="false">IF(AND(G154&lt;&gt;"",G154&gt;0,K154&lt;&gt;""),K154*365/G154,"")</f>
        <v/>
      </c>
    </row>
    <row r="155" customFormat="false" ht="15" hidden="false" customHeight="false" outlineLevel="0" collapsed="false">
      <c r="A155" s="27"/>
      <c r="B155" s="27"/>
      <c r="C155" s="27"/>
      <c r="D155" s="27"/>
      <c r="E155" s="27"/>
      <c r="F155" s="27"/>
      <c r="G155" s="27"/>
      <c r="H155" s="30" t="str">
        <f aca="false">IF(OR(F155="",G155=""),"",F155+G155)</f>
        <v/>
      </c>
      <c r="I155" s="31" t="str">
        <f aca="true">IF(H155="","",H155-TODAY())</f>
        <v/>
      </c>
      <c r="J155" s="32" t="str">
        <f aca="false">IF(I155="","",IF(I155&lt;0,"Vencido",IF(I155=0,"Vence hoy",IF(I155&lt;=Panel!$C$6,"Por vencer","Vigente"))))</f>
        <v/>
      </c>
      <c r="K155" s="27"/>
      <c r="L155" s="27"/>
      <c r="M155" s="27"/>
      <c r="N155" s="35" t="str">
        <f aca="false">IF(AND(G155&lt;&gt;"",G155&gt;0,K155&lt;&gt;""),K155*365/G155,"")</f>
        <v/>
      </c>
    </row>
    <row r="156" customFormat="false" ht="15" hidden="false" customHeight="false" outlineLevel="0" collapsed="false">
      <c r="A156" s="27"/>
      <c r="B156" s="27"/>
      <c r="C156" s="27"/>
      <c r="D156" s="27"/>
      <c r="E156" s="27"/>
      <c r="F156" s="27"/>
      <c r="G156" s="27"/>
      <c r="H156" s="30" t="str">
        <f aca="false">IF(OR(F156="",G156=""),"",F156+G156)</f>
        <v/>
      </c>
      <c r="I156" s="31" t="str">
        <f aca="true">IF(H156="","",H156-TODAY())</f>
        <v/>
      </c>
      <c r="J156" s="32" t="str">
        <f aca="false">IF(I156="","",IF(I156&lt;0,"Vencido",IF(I156=0,"Vence hoy",IF(I156&lt;=Panel!$C$6,"Por vencer","Vigente"))))</f>
        <v/>
      </c>
      <c r="K156" s="27"/>
      <c r="L156" s="27"/>
      <c r="M156" s="27"/>
      <c r="N156" s="35" t="str">
        <f aca="false">IF(AND(G156&lt;&gt;"",G156&gt;0,K156&lt;&gt;""),K156*365/G156,"")</f>
        <v/>
      </c>
    </row>
    <row r="157" customFormat="false" ht="15" hidden="false" customHeight="false" outlineLevel="0" collapsed="false">
      <c r="A157" s="27"/>
      <c r="B157" s="27"/>
      <c r="C157" s="27"/>
      <c r="D157" s="27"/>
      <c r="E157" s="27"/>
      <c r="F157" s="27"/>
      <c r="G157" s="27"/>
      <c r="H157" s="30" t="str">
        <f aca="false">IF(OR(F157="",G157=""),"",F157+G157)</f>
        <v/>
      </c>
      <c r="I157" s="31" t="str">
        <f aca="true">IF(H157="","",H157-TODAY())</f>
        <v/>
      </c>
      <c r="J157" s="32" t="str">
        <f aca="false">IF(I157="","",IF(I157&lt;0,"Vencido",IF(I157=0,"Vence hoy",IF(I157&lt;=Panel!$C$6,"Por vencer","Vigente"))))</f>
        <v/>
      </c>
      <c r="K157" s="27"/>
      <c r="L157" s="27"/>
      <c r="M157" s="27"/>
      <c r="N157" s="35" t="str">
        <f aca="false">IF(AND(G157&lt;&gt;"",G157&gt;0,K157&lt;&gt;""),K157*365/G157,"")</f>
        <v/>
      </c>
    </row>
    <row r="158" customFormat="false" ht="15" hidden="false" customHeight="false" outlineLevel="0" collapsed="false">
      <c r="A158" s="27"/>
      <c r="B158" s="27"/>
      <c r="C158" s="27"/>
      <c r="D158" s="27"/>
      <c r="E158" s="27"/>
      <c r="F158" s="27"/>
      <c r="G158" s="27"/>
      <c r="H158" s="30" t="str">
        <f aca="false">IF(OR(F158="",G158=""),"",F158+G158)</f>
        <v/>
      </c>
      <c r="I158" s="31" t="str">
        <f aca="true">IF(H158="","",H158-TODAY())</f>
        <v/>
      </c>
      <c r="J158" s="32" t="str">
        <f aca="false">IF(I158="","",IF(I158&lt;0,"Vencido",IF(I158=0,"Vence hoy",IF(I158&lt;=Panel!$C$6,"Por vencer","Vigente"))))</f>
        <v/>
      </c>
      <c r="K158" s="27"/>
      <c r="L158" s="27"/>
      <c r="M158" s="27"/>
      <c r="N158" s="35" t="str">
        <f aca="false">IF(AND(G158&lt;&gt;"",G158&gt;0,K158&lt;&gt;""),K158*365/G158,"")</f>
        <v/>
      </c>
    </row>
    <row r="159" customFormat="false" ht="15" hidden="false" customHeight="false" outlineLevel="0" collapsed="false">
      <c r="A159" s="27"/>
      <c r="B159" s="27"/>
      <c r="C159" s="27"/>
      <c r="D159" s="27"/>
      <c r="E159" s="27"/>
      <c r="F159" s="27"/>
      <c r="G159" s="27"/>
      <c r="H159" s="30" t="str">
        <f aca="false">IF(OR(F159="",G159=""),"",F159+G159)</f>
        <v/>
      </c>
      <c r="I159" s="31" t="str">
        <f aca="true">IF(H159="","",H159-TODAY())</f>
        <v/>
      </c>
      <c r="J159" s="32" t="str">
        <f aca="false">IF(I159="","",IF(I159&lt;0,"Vencido",IF(I159=0,"Vence hoy",IF(I159&lt;=Panel!$C$6,"Por vencer","Vigente"))))</f>
        <v/>
      </c>
      <c r="K159" s="27"/>
      <c r="L159" s="27"/>
      <c r="M159" s="27"/>
      <c r="N159" s="35" t="str">
        <f aca="false">IF(AND(G159&lt;&gt;"",G159&gt;0,K159&lt;&gt;""),K159*365/G159,"")</f>
        <v/>
      </c>
    </row>
    <row r="160" customFormat="false" ht="15" hidden="false" customHeight="false" outlineLevel="0" collapsed="false">
      <c r="A160" s="27"/>
      <c r="B160" s="27"/>
      <c r="C160" s="27"/>
      <c r="D160" s="27"/>
      <c r="E160" s="27"/>
      <c r="F160" s="27"/>
      <c r="G160" s="27"/>
      <c r="H160" s="30" t="str">
        <f aca="false">IF(OR(F160="",G160=""),"",F160+G160)</f>
        <v/>
      </c>
      <c r="I160" s="31" t="str">
        <f aca="true">IF(H160="","",H160-TODAY())</f>
        <v/>
      </c>
      <c r="J160" s="32" t="str">
        <f aca="false">IF(I160="","",IF(I160&lt;0,"Vencido",IF(I160=0,"Vence hoy",IF(I160&lt;=Panel!$C$6,"Por vencer","Vigente"))))</f>
        <v/>
      </c>
      <c r="K160" s="27"/>
      <c r="L160" s="27"/>
      <c r="M160" s="27"/>
      <c r="N160" s="35" t="str">
        <f aca="false">IF(AND(G160&lt;&gt;"",G160&gt;0,K160&lt;&gt;""),K160*365/G160,"")</f>
        <v/>
      </c>
    </row>
    <row r="161" customFormat="false" ht="15" hidden="false" customHeight="false" outlineLevel="0" collapsed="false">
      <c r="A161" s="27"/>
      <c r="B161" s="27"/>
      <c r="C161" s="27"/>
      <c r="D161" s="27"/>
      <c r="E161" s="27"/>
      <c r="F161" s="27"/>
      <c r="G161" s="27"/>
      <c r="H161" s="30" t="str">
        <f aca="false">IF(OR(F161="",G161=""),"",F161+G161)</f>
        <v/>
      </c>
      <c r="I161" s="31" t="str">
        <f aca="true">IF(H161="","",H161-TODAY())</f>
        <v/>
      </c>
      <c r="J161" s="32" t="str">
        <f aca="false">IF(I161="","",IF(I161&lt;0,"Vencido",IF(I161=0,"Vence hoy",IF(I161&lt;=Panel!$C$6,"Por vencer","Vigente"))))</f>
        <v/>
      </c>
      <c r="K161" s="27"/>
      <c r="L161" s="27"/>
      <c r="M161" s="27"/>
      <c r="N161" s="35" t="str">
        <f aca="false">IF(AND(G161&lt;&gt;"",G161&gt;0,K161&lt;&gt;""),K161*365/G161,"")</f>
        <v/>
      </c>
    </row>
    <row r="162" customFormat="false" ht="15" hidden="false" customHeight="false" outlineLevel="0" collapsed="false">
      <c r="A162" s="27"/>
      <c r="B162" s="27"/>
      <c r="C162" s="27"/>
      <c r="D162" s="27"/>
      <c r="E162" s="27"/>
      <c r="F162" s="27"/>
      <c r="G162" s="27"/>
      <c r="H162" s="30" t="str">
        <f aca="false">IF(OR(F162="",G162=""),"",F162+G162)</f>
        <v/>
      </c>
      <c r="I162" s="31" t="str">
        <f aca="true">IF(H162="","",H162-TODAY())</f>
        <v/>
      </c>
      <c r="J162" s="32" t="str">
        <f aca="false">IF(I162="","",IF(I162&lt;0,"Vencido",IF(I162=0,"Vence hoy",IF(I162&lt;=Panel!$C$6,"Por vencer","Vigente"))))</f>
        <v/>
      </c>
      <c r="K162" s="27"/>
      <c r="L162" s="27"/>
      <c r="M162" s="27"/>
      <c r="N162" s="35" t="str">
        <f aca="false">IF(AND(G162&lt;&gt;"",G162&gt;0,K162&lt;&gt;""),K162*365/G162,"")</f>
        <v/>
      </c>
    </row>
    <row r="163" customFormat="false" ht="15" hidden="false" customHeight="false" outlineLevel="0" collapsed="false">
      <c r="A163" s="27"/>
      <c r="B163" s="27"/>
      <c r="C163" s="27"/>
      <c r="D163" s="27"/>
      <c r="E163" s="27"/>
      <c r="F163" s="27"/>
      <c r="G163" s="27"/>
      <c r="H163" s="30" t="str">
        <f aca="false">IF(OR(F163="",G163=""),"",F163+G163)</f>
        <v/>
      </c>
      <c r="I163" s="31" t="str">
        <f aca="true">IF(H163="","",H163-TODAY())</f>
        <v/>
      </c>
      <c r="J163" s="32" t="str">
        <f aca="false">IF(I163="","",IF(I163&lt;0,"Vencido",IF(I163=0,"Vence hoy",IF(I163&lt;=Panel!$C$6,"Por vencer","Vigente"))))</f>
        <v/>
      </c>
      <c r="K163" s="27"/>
      <c r="L163" s="27"/>
      <c r="M163" s="27"/>
      <c r="N163" s="35" t="str">
        <f aca="false">IF(AND(G163&lt;&gt;"",G163&gt;0,K163&lt;&gt;""),K163*365/G163,"")</f>
        <v/>
      </c>
    </row>
    <row r="164" customFormat="false" ht="15" hidden="false" customHeight="false" outlineLevel="0" collapsed="false">
      <c r="A164" s="27"/>
      <c r="B164" s="27"/>
      <c r="C164" s="27"/>
      <c r="D164" s="27"/>
      <c r="E164" s="27"/>
      <c r="F164" s="27"/>
      <c r="G164" s="27"/>
      <c r="H164" s="30" t="str">
        <f aca="false">IF(OR(F164="",G164=""),"",F164+G164)</f>
        <v/>
      </c>
      <c r="I164" s="31" t="str">
        <f aca="true">IF(H164="","",H164-TODAY())</f>
        <v/>
      </c>
      <c r="J164" s="32" t="str">
        <f aca="false">IF(I164="","",IF(I164&lt;0,"Vencido",IF(I164=0,"Vence hoy",IF(I164&lt;=Panel!$C$6,"Por vencer","Vigente"))))</f>
        <v/>
      </c>
      <c r="K164" s="27"/>
      <c r="L164" s="27"/>
      <c r="M164" s="27"/>
      <c r="N164" s="35" t="str">
        <f aca="false">IF(AND(G164&lt;&gt;"",G164&gt;0,K164&lt;&gt;""),K164*365/G164,"")</f>
        <v/>
      </c>
    </row>
    <row r="165" customFormat="false" ht="15" hidden="false" customHeight="false" outlineLevel="0" collapsed="false">
      <c r="A165" s="27"/>
      <c r="B165" s="27"/>
      <c r="C165" s="27"/>
      <c r="D165" s="27"/>
      <c r="E165" s="27"/>
      <c r="F165" s="27"/>
      <c r="G165" s="27"/>
      <c r="H165" s="30" t="str">
        <f aca="false">IF(OR(F165="",G165=""),"",F165+G165)</f>
        <v/>
      </c>
      <c r="I165" s="31" t="str">
        <f aca="true">IF(H165="","",H165-TODAY())</f>
        <v/>
      </c>
      <c r="J165" s="32" t="str">
        <f aca="false">IF(I165="","",IF(I165&lt;0,"Vencido",IF(I165=0,"Vence hoy",IF(I165&lt;=Panel!$C$6,"Por vencer","Vigente"))))</f>
        <v/>
      </c>
      <c r="K165" s="27"/>
      <c r="L165" s="27"/>
      <c r="M165" s="27"/>
      <c r="N165" s="35" t="str">
        <f aca="false">IF(AND(G165&lt;&gt;"",G165&gt;0,K165&lt;&gt;""),K165*365/G165,"")</f>
        <v/>
      </c>
    </row>
    <row r="166" customFormat="false" ht="15" hidden="false" customHeight="false" outlineLevel="0" collapsed="false">
      <c r="A166" s="27"/>
      <c r="B166" s="27"/>
      <c r="C166" s="27"/>
      <c r="D166" s="27"/>
      <c r="E166" s="27"/>
      <c r="F166" s="27"/>
      <c r="G166" s="27"/>
      <c r="H166" s="30" t="str">
        <f aca="false">IF(OR(F166="",G166=""),"",F166+G166)</f>
        <v/>
      </c>
      <c r="I166" s="31" t="str">
        <f aca="true">IF(H166="","",H166-TODAY())</f>
        <v/>
      </c>
      <c r="J166" s="32" t="str">
        <f aca="false">IF(I166="","",IF(I166&lt;0,"Vencido",IF(I166=0,"Vence hoy",IF(I166&lt;=Panel!$C$6,"Por vencer","Vigente"))))</f>
        <v/>
      </c>
      <c r="K166" s="27"/>
      <c r="L166" s="27"/>
      <c r="M166" s="27"/>
      <c r="N166" s="35" t="str">
        <f aca="false">IF(AND(G166&lt;&gt;"",G166&gt;0,K166&lt;&gt;""),K166*365/G166,"")</f>
        <v/>
      </c>
    </row>
    <row r="167" customFormat="false" ht="15" hidden="false" customHeight="false" outlineLevel="0" collapsed="false">
      <c r="A167" s="27"/>
      <c r="B167" s="27"/>
      <c r="C167" s="27"/>
      <c r="D167" s="27"/>
      <c r="E167" s="27"/>
      <c r="F167" s="27"/>
      <c r="G167" s="27"/>
      <c r="H167" s="30" t="str">
        <f aca="false">IF(OR(F167="",G167=""),"",F167+G167)</f>
        <v/>
      </c>
      <c r="I167" s="31" t="str">
        <f aca="true">IF(H167="","",H167-TODAY())</f>
        <v/>
      </c>
      <c r="J167" s="32" t="str">
        <f aca="false">IF(I167="","",IF(I167&lt;0,"Vencido",IF(I167=0,"Vence hoy",IF(I167&lt;=Panel!$C$6,"Por vencer","Vigente"))))</f>
        <v/>
      </c>
      <c r="K167" s="27"/>
      <c r="L167" s="27"/>
      <c r="M167" s="27"/>
      <c r="N167" s="35" t="str">
        <f aca="false">IF(AND(G167&lt;&gt;"",G167&gt;0,K167&lt;&gt;""),K167*365/G167,"")</f>
        <v/>
      </c>
    </row>
    <row r="168" customFormat="false" ht="15" hidden="false" customHeight="false" outlineLevel="0" collapsed="false">
      <c r="A168" s="27"/>
      <c r="B168" s="27"/>
      <c r="C168" s="27"/>
      <c r="D168" s="27"/>
      <c r="E168" s="27"/>
      <c r="F168" s="27"/>
      <c r="G168" s="27"/>
      <c r="H168" s="30" t="str">
        <f aca="false">IF(OR(F168="",G168=""),"",F168+G168)</f>
        <v/>
      </c>
      <c r="I168" s="31" t="str">
        <f aca="true">IF(H168="","",H168-TODAY())</f>
        <v/>
      </c>
      <c r="J168" s="32" t="str">
        <f aca="false">IF(I168="","",IF(I168&lt;0,"Vencido",IF(I168=0,"Vence hoy",IF(I168&lt;=Panel!$C$6,"Por vencer","Vigente"))))</f>
        <v/>
      </c>
      <c r="K168" s="27"/>
      <c r="L168" s="27"/>
      <c r="M168" s="27"/>
      <c r="N168" s="35" t="str">
        <f aca="false">IF(AND(G168&lt;&gt;"",G168&gt;0,K168&lt;&gt;""),K168*365/G168,"")</f>
        <v/>
      </c>
    </row>
    <row r="169" customFormat="false" ht="15" hidden="false" customHeight="false" outlineLevel="0" collapsed="false">
      <c r="A169" s="27"/>
      <c r="B169" s="27"/>
      <c r="C169" s="27"/>
      <c r="D169" s="27"/>
      <c r="E169" s="27"/>
      <c r="F169" s="27"/>
      <c r="G169" s="27"/>
      <c r="H169" s="30" t="str">
        <f aca="false">IF(OR(F169="",G169=""),"",F169+G169)</f>
        <v/>
      </c>
      <c r="I169" s="31" t="str">
        <f aca="true">IF(H169="","",H169-TODAY())</f>
        <v/>
      </c>
      <c r="J169" s="32" t="str">
        <f aca="false">IF(I169="","",IF(I169&lt;0,"Vencido",IF(I169=0,"Vence hoy",IF(I169&lt;=Panel!$C$6,"Por vencer","Vigente"))))</f>
        <v/>
      </c>
      <c r="K169" s="27"/>
      <c r="L169" s="27"/>
      <c r="M169" s="27"/>
      <c r="N169" s="35" t="str">
        <f aca="false">IF(AND(G169&lt;&gt;"",G169&gt;0,K169&lt;&gt;""),K169*365/G169,"")</f>
        <v/>
      </c>
    </row>
    <row r="170" customFormat="false" ht="15" hidden="false" customHeight="false" outlineLevel="0" collapsed="false">
      <c r="A170" s="27"/>
      <c r="B170" s="27"/>
      <c r="C170" s="27"/>
      <c r="D170" s="27"/>
      <c r="E170" s="27"/>
      <c r="F170" s="27"/>
      <c r="G170" s="27"/>
      <c r="H170" s="30" t="str">
        <f aca="false">IF(OR(F170="",G170=""),"",F170+G170)</f>
        <v/>
      </c>
      <c r="I170" s="31" t="str">
        <f aca="true">IF(H170="","",H170-TODAY())</f>
        <v/>
      </c>
      <c r="J170" s="32" t="str">
        <f aca="false">IF(I170="","",IF(I170&lt;0,"Vencido",IF(I170=0,"Vence hoy",IF(I170&lt;=Panel!$C$6,"Por vencer","Vigente"))))</f>
        <v/>
      </c>
      <c r="K170" s="27"/>
      <c r="L170" s="27"/>
      <c r="M170" s="27"/>
      <c r="N170" s="35" t="str">
        <f aca="false">IF(AND(G170&lt;&gt;"",G170&gt;0,K170&lt;&gt;""),K170*365/G170,"")</f>
        <v/>
      </c>
    </row>
    <row r="171" customFormat="false" ht="15" hidden="false" customHeight="false" outlineLevel="0" collapsed="false">
      <c r="A171" s="27"/>
      <c r="B171" s="27"/>
      <c r="C171" s="27"/>
      <c r="D171" s="27"/>
      <c r="E171" s="27"/>
      <c r="F171" s="27"/>
      <c r="G171" s="27"/>
      <c r="H171" s="30" t="str">
        <f aca="false">IF(OR(F171="",G171=""),"",F171+G171)</f>
        <v/>
      </c>
      <c r="I171" s="31" t="str">
        <f aca="true">IF(H171="","",H171-TODAY())</f>
        <v/>
      </c>
      <c r="J171" s="32" t="str">
        <f aca="false">IF(I171="","",IF(I171&lt;0,"Vencido",IF(I171=0,"Vence hoy",IF(I171&lt;=Panel!$C$6,"Por vencer","Vigente"))))</f>
        <v/>
      </c>
      <c r="K171" s="27"/>
      <c r="L171" s="27"/>
      <c r="M171" s="27"/>
      <c r="N171" s="35" t="str">
        <f aca="false">IF(AND(G171&lt;&gt;"",G171&gt;0,K171&lt;&gt;""),K171*365/G171,"")</f>
        <v/>
      </c>
    </row>
    <row r="172" customFormat="false" ht="15" hidden="false" customHeight="false" outlineLevel="0" collapsed="false">
      <c r="A172" s="27"/>
      <c r="B172" s="27"/>
      <c r="C172" s="27"/>
      <c r="D172" s="27"/>
      <c r="E172" s="27"/>
      <c r="F172" s="27"/>
      <c r="G172" s="27"/>
      <c r="H172" s="30" t="str">
        <f aca="false">IF(OR(F172="",G172=""),"",F172+G172)</f>
        <v/>
      </c>
      <c r="I172" s="31" t="str">
        <f aca="true">IF(H172="","",H172-TODAY())</f>
        <v/>
      </c>
      <c r="J172" s="32" t="str">
        <f aca="false">IF(I172="","",IF(I172&lt;0,"Vencido",IF(I172=0,"Vence hoy",IF(I172&lt;=Panel!$C$6,"Por vencer","Vigente"))))</f>
        <v/>
      </c>
      <c r="K172" s="27"/>
      <c r="L172" s="27"/>
      <c r="M172" s="27"/>
      <c r="N172" s="35" t="str">
        <f aca="false">IF(AND(G172&lt;&gt;"",G172&gt;0,K172&lt;&gt;""),K172*365/G172,"")</f>
        <v/>
      </c>
    </row>
    <row r="173" customFormat="false" ht="15" hidden="false" customHeight="false" outlineLevel="0" collapsed="false">
      <c r="A173" s="27"/>
      <c r="B173" s="27"/>
      <c r="C173" s="27"/>
      <c r="D173" s="27"/>
      <c r="E173" s="27"/>
      <c r="F173" s="27"/>
      <c r="G173" s="27"/>
      <c r="H173" s="30" t="str">
        <f aca="false">IF(OR(F173="",G173=""),"",F173+G173)</f>
        <v/>
      </c>
      <c r="I173" s="31" t="str">
        <f aca="true">IF(H173="","",H173-TODAY())</f>
        <v/>
      </c>
      <c r="J173" s="32" t="str">
        <f aca="false">IF(I173="","",IF(I173&lt;0,"Vencido",IF(I173=0,"Vence hoy",IF(I173&lt;=Panel!$C$6,"Por vencer","Vigente"))))</f>
        <v/>
      </c>
      <c r="K173" s="27"/>
      <c r="L173" s="27"/>
      <c r="M173" s="27"/>
      <c r="N173" s="35" t="str">
        <f aca="false">IF(AND(G173&lt;&gt;"",G173&gt;0,K173&lt;&gt;""),K173*365/G173,"")</f>
        <v/>
      </c>
    </row>
    <row r="174" customFormat="false" ht="15" hidden="false" customHeight="false" outlineLevel="0" collapsed="false">
      <c r="A174" s="27"/>
      <c r="B174" s="27"/>
      <c r="C174" s="27"/>
      <c r="D174" s="27"/>
      <c r="E174" s="27"/>
      <c r="F174" s="27"/>
      <c r="G174" s="27"/>
      <c r="H174" s="30" t="str">
        <f aca="false">IF(OR(F174="",G174=""),"",F174+G174)</f>
        <v/>
      </c>
      <c r="I174" s="31" t="str">
        <f aca="true">IF(H174="","",H174-TODAY())</f>
        <v/>
      </c>
      <c r="J174" s="32" t="str">
        <f aca="false">IF(I174="","",IF(I174&lt;0,"Vencido",IF(I174=0,"Vence hoy",IF(I174&lt;=Panel!$C$6,"Por vencer","Vigente"))))</f>
        <v/>
      </c>
      <c r="K174" s="27"/>
      <c r="L174" s="27"/>
      <c r="M174" s="27"/>
      <c r="N174" s="35" t="str">
        <f aca="false">IF(AND(G174&lt;&gt;"",G174&gt;0,K174&lt;&gt;""),K174*365/G174,"")</f>
        <v/>
      </c>
    </row>
    <row r="175" customFormat="false" ht="15" hidden="false" customHeight="false" outlineLevel="0" collapsed="false">
      <c r="A175" s="27"/>
      <c r="B175" s="27"/>
      <c r="C175" s="27"/>
      <c r="D175" s="27"/>
      <c r="E175" s="27"/>
      <c r="F175" s="27"/>
      <c r="G175" s="27"/>
      <c r="H175" s="30" t="str">
        <f aca="false">IF(OR(F175="",G175=""),"",F175+G175)</f>
        <v/>
      </c>
      <c r="I175" s="31" t="str">
        <f aca="true">IF(H175="","",H175-TODAY())</f>
        <v/>
      </c>
      <c r="J175" s="32" t="str">
        <f aca="false">IF(I175="","",IF(I175&lt;0,"Vencido",IF(I175=0,"Vence hoy",IF(I175&lt;=Panel!$C$6,"Por vencer","Vigente"))))</f>
        <v/>
      </c>
      <c r="K175" s="27"/>
      <c r="L175" s="27"/>
      <c r="M175" s="27"/>
      <c r="N175" s="35" t="str">
        <f aca="false">IF(AND(G175&lt;&gt;"",G175&gt;0,K175&lt;&gt;""),K175*365/G175,"")</f>
        <v/>
      </c>
    </row>
    <row r="176" customFormat="false" ht="15" hidden="false" customHeight="false" outlineLevel="0" collapsed="false">
      <c r="A176" s="27"/>
      <c r="B176" s="27"/>
      <c r="C176" s="27"/>
      <c r="D176" s="27"/>
      <c r="E176" s="27"/>
      <c r="F176" s="27"/>
      <c r="G176" s="27"/>
      <c r="H176" s="30" t="str">
        <f aca="false">IF(OR(F176="",G176=""),"",F176+G176)</f>
        <v/>
      </c>
      <c r="I176" s="31" t="str">
        <f aca="true">IF(H176="","",H176-TODAY())</f>
        <v/>
      </c>
      <c r="J176" s="32" t="str">
        <f aca="false">IF(I176="","",IF(I176&lt;0,"Vencido",IF(I176=0,"Vence hoy",IF(I176&lt;=Panel!$C$6,"Por vencer","Vigente"))))</f>
        <v/>
      </c>
      <c r="K176" s="27"/>
      <c r="L176" s="27"/>
      <c r="M176" s="27"/>
      <c r="N176" s="35" t="str">
        <f aca="false">IF(AND(G176&lt;&gt;"",G176&gt;0,K176&lt;&gt;""),K176*365/G176,"")</f>
        <v/>
      </c>
    </row>
    <row r="177" customFormat="false" ht="15" hidden="false" customHeight="false" outlineLevel="0" collapsed="false">
      <c r="A177" s="27"/>
      <c r="B177" s="27"/>
      <c r="C177" s="27"/>
      <c r="D177" s="27"/>
      <c r="E177" s="27"/>
      <c r="F177" s="27"/>
      <c r="G177" s="27"/>
      <c r="H177" s="30" t="str">
        <f aca="false">IF(OR(F177="",G177=""),"",F177+G177)</f>
        <v/>
      </c>
      <c r="I177" s="31" t="str">
        <f aca="true">IF(H177="","",H177-TODAY())</f>
        <v/>
      </c>
      <c r="J177" s="32" t="str">
        <f aca="false">IF(I177="","",IF(I177&lt;0,"Vencido",IF(I177=0,"Vence hoy",IF(I177&lt;=Panel!$C$6,"Por vencer","Vigente"))))</f>
        <v/>
      </c>
      <c r="K177" s="27"/>
      <c r="L177" s="27"/>
      <c r="M177" s="27"/>
      <c r="N177" s="35" t="str">
        <f aca="false">IF(AND(G177&lt;&gt;"",G177&gt;0,K177&lt;&gt;""),K177*365/G177,"")</f>
        <v/>
      </c>
    </row>
    <row r="178" customFormat="false" ht="15" hidden="false" customHeight="false" outlineLevel="0" collapsed="false">
      <c r="A178" s="27"/>
      <c r="B178" s="27"/>
      <c r="C178" s="27"/>
      <c r="D178" s="27"/>
      <c r="E178" s="27"/>
      <c r="F178" s="27"/>
      <c r="G178" s="27"/>
      <c r="H178" s="30" t="str">
        <f aca="false">IF(OR(F178="",G178=""),"",F178+G178)</f>
        <v/>
      </c>
      <c r="I178" s="31" t="str">
        <f aca="true">IF(H178="","",H178-TODAY())</f>
        <v/>
      </c>
      <c r="J178" s="32" t="str">
        <f aca="false">IF(I178="","",IF(I178&lt;0,"Vencido",IF(I178=0,"Vence hoy",IF(I178&lt;=Panel!$C$6,"Por vencer","Vigente"))))</f>
        <v/>
      </c>
      <c r="K178" s="27"/>
      <c r="L178" s="27"/>
      <c r="M178" s="27"/>
      <c r="N178" s="35" t="str">
        <f aca="false">IF(AND(G178&lt;&gt;"",G178&gt;0,K178&lt;&gt;""),K178*365/G178,"")</f>
        <v/>
      </c>
    </row>
    <row r="179" customFormat="false" ht="15" hidden="false" customHeight="false" outlineLevel="0" collapsed="false">
      <c r="A179" s="27"/>
      <c r="B179" s="27"/>
      <c r="C179" s="27"/>
      <c r="D179" s="27"/>
      <c r="E179" s="27"/>
      <c r="F179" s="27"/>
      <c r="G179" s="27"/>
      <c r="H179" s="30" t="str">
        <f aca="false">IF(OR(F179="",G179=""),"",F179+G179)</f>
        <v/>
      </c>
      <c r="I179" s="31" t="str">
        <f aca="true">IF(H179="","",H179-TODAY())</f>
        <v/>
      </c>
      <c r="J179" s="32" t="str">
        <f aca="false">IF(I179="","",IF(I179&lt;0,"Vencido",IF(I179=0,"Vence hoy",IF(I179&lt;=Panel!$C$6,"Por vencer","Vigente"))))</f>
        <v/>
      </c>
      <c r="K179" s="27"/>
      <c r="L179" s="27"/>
      <c r="M179" s="27"/>
      <c r="N179" s="35" t="str">
        <f aca="false">IF(AND(G179&lt;&gt;"",G179&gt;0,K179&lt;&gt;""),K179*365/G179,"")</f>
        <v/>
      </c>
    </row>
    <row r="180" customFormat="false" ht="15" hidden="false" customHeight="false" outlineLevel="0" collapsed="false">
      <c r="A180" s="27"/>
      <c r="B180" s="27"/>
      <c r="C180" s="27"/>
      <c r="D180" s="27"/>
      <c r="E180" s="27"/>
      <c r="F180" s="27"/>
      <c r="G180" s="27"/>
      <c r="H180" s="30" t="str">
        <f aca="false">IF(OR(F180="",G180=""),"",F180+G180)</f>
        <v/>
      </c>
      <c r="I180" s="31" t="str">
        <f aca="true">IF(H180="","",H180-TODAY())</f>
        <v/>
      </c>
      <c r="J180" s="32" t="str">
        <f aca="false">IF(I180="","",IF(I180&lt;0,"Vencido",IF(I180=0,"Vence hoy",IF(I180&lt;=Panel!$C$6,"Por vencer","Vigente"))))</f>
        <v/>
      </c>
      <c r="K180" s="27"/>
      <c r="L180" s="27"/>
      <c r="M180" s="27"/>
      <c r="N180" s="35" t="str">
        <f aca="false">IF(AND(G180&lt;&gt;"",G180&gt;0,K180&lt;&gt;""),K180*365/G180,"")</f>
        <v/>
      </c>
    </row>
    <row r="181" customFormat="false" ht="15" hidden="false" customHeight="false" outlineLevel="0" collapsed="false">
      <c r="A181" s="27"/>
      <c r="B181" s="27"/>
      <c r="C181" s="27"/>
      <c r="D181" s="27"/>
      <c r="E181" s="27"/>
      <c r="F181" s="27"/>
      <c r="G181" s="27"/>
      <c r="H181" s="30" t="str">
        <f aca="false">IF(OR(F181="",G181=""),"",F181+G181)</f>
        <v/>
      </c>
      <c r="I181" s="31" t="str">
        <f aca="true">IF(H181="","",H181-TODAY())</f>
        <v/>
      </c>
      <c r="J181" s="32" t="str">
        <f aca="false">IF(I181="","",IF(I181&lt;0,"Vencido",IF(I181=0,"Vence hoy",IF(I181&lt;=Panel!$C$6,"Por vencer","Vigente"))))</f>
        <v/>
      </c>
      <c r="K181" s="27"/>
      <c r="L181" s="27"/>
      <c r="M181" s="27"/>
      <c r="N181" s="35" t="str">
        <f aca="false">IF(AND(G181&lt;&gt;"",G181&gt;0,K181&lt;&gt;""),K181*365/G181,"")</f>
        <v/>
      </c>
    </row>
    <row r="182" customFormat="false" ht="15" hidden="false" customHeight="false" outlineLevel="0" collapsed="false">
      <c r="A182" s="27"/>
      <c r="B182" s="27"/>
      <c r="C182" s="27"/>
      <c r="D182" s="27"/>
      <c r="E182" s="27"/>
      <c r="F182" s="27"/>
      <c r="G182" s="27"/>
      <c r="H182" s="30" t="str">
        <f aca="false">IF(OR(F182="",G182=""),"",F182+G182)</f>
        <v/>
      </c>
      <c r="I182" s="31" t="str">
        <f aca="true">IF(H182="","",H182-TODAY())</f>
        <v/>
      </c>
      <c r="J182" s="32" t="str">
        <f aca="false">IF(I182="","",IF(I182&lt;0,"Vencido",IF(I182=0,"Vence hoy",IF(I182&lt;=Panel!$C$6,"Por vencer","Vigente"))))</f>
        <v/>
      </c>
      <c r="K182" s="27"/>
      <c r="L182" s="27"/>
      <c r="M182" s="27"/>
      <c r="N182" s="35" t="str">
        <f aca="false">IF(AND(G182&lt;&gt;"",G182&gt;0,K182&lt;&gt;""),K182*365/G182,"")</f>
        <v/>
      </c>
    </row>
    <row r="183" customFormat="false" ht="15" hidden="false" customHeight="false" outlineLevel="0" collapsed="false">
      <c r="A183" s="27"/>
      <c r="B183" s="27"/>
      <c r="C183" s="27"/>
      <c r="D183" s="27"/>
      <c r="E183" s="27"/>
      <c r="F183" s="27"/>
      <c r="G183" s="27"/>
      <c r="H183" s="30" t="str">
        <f aca="false">IF(OR(F183="",G183=""),"",F183+G183)</f>
        <v/>
      </c>
      <c r="I183" s="31" t="str">
        <f aca="true">IF(H183="","",H183-TODAY())</f>
        <v/>
      </c>
      <c r="J183" s="32" t="str">
        <f aca="false">IF(I183="","",IF(I183&lt;0,"Vencido",IF(I183=0,"Vence hoy",IF(I183&lt;=Panel!$C$6,"Por vencer","Vigente"))))</f>
        <v/>
      </c>
      <c r="K183" s="27"/>
      <c r="L183" s="27"/>
      <c r="M183" s="27"/>
      <c r="N183" s="35" t="str">
        <f aca="false">IF(AND(G183&lt;&gt;"",G183&gt;0,K183&lt;&gt;""),K183*365/G183,"")</f>
        <v/>
      </c>
    </row>
    <row r="184" customFormat="false" ht="15" hidden="false" customHeight="false" outlineLevel="0" collapsed="false">
      <c r="A184" s="27"/>
      <c r="B184" s="27"/>
      <c r="C184" s="27"/>
      <c r="D184" s="27"/>
      <c r="E184" s="27"/>
      <c r="F184" s="27"/>
      <c r="G184" s="27"/>
      <c r="H184" s="30" t="str">
        <f aca="false">IF(OR(F184="",G184=""),"",F184+G184)</f>
        <v/>
      </c>
      <c r="I184" s="31" t="str">
        <f aca="true">IF(H184="","",H184-TODAY())</f>
        <v/>
      </c>
      <c r="J184" s="32" t="str">
        <f aca="false">IF(I184="","",IF(I184&lt;0,"Vencido",IF(I184=0,"Vence hoy",IF(I184&lt;=Panel!$C$6,"Por vencer","Vigente"))))</f>
        <v/>
      </c>
      <c r="K184" s="27"/>
      <c r="L184" s="27"/>
      <c r="M184" s="27"/>
      <c r="N184" s="35" t="str">
        <f aca="false">IF(AND(G184&lt;&gt;"",G184&gt;0,K184&lt;&gt;""),K184*365/G184,"")</f>
        <v/>
      </c>
    </row>
    <row r="185" customFormat="false" ht="15" hidden="false" customHeight="false" outlineLevel="0" collapsed="false">
      <c r="A185" s="27"/>
      <c r="B185" s="27"/>
      <c r="C185" s="27"/>
      <c r="D185" s="27"/>
      <c r="E185" s="27"/>
      <c r="F185" s="27"/>
      <c r="G185" s="27"/>
      <c r="H185" s="30" t="str">
        <f aca="false">IF(OR(F185="",G185=""),"",F185+G185)</f>
        <v/>
      </c>
      <c r="I185" s="31" t="str">
        <f aca="true">IF(H185="","",H185-TODAY())</f>
        <v/>
      </c>
      <c r="J185" s="32" t="str">
        <f aca="false">IF(I185="","",IF(I185&lt;0,"Vencido",IF(I185=0,"Vence hoy",IF(I185&lt;=Panel!$C$6,"Por vencer","Vigente"))))</f>
        <v/>
      </c>
      <c r="K185" s="27"/>
      <c r="L185" s="27"/>
      <c r="M185" s="27"/>
      <c r="N185" s="35" t="str">
        <f aca="false">IF(AND(G185&lt;&gt;"",G185&gt;0,K185&lt;&gt;""),K185*365/G185,"")</f>
        <v/>
      </c>
    </row>
    <row r="186" customFormat="false" ht="15" hidden="false" customHeight="false" outlineLevel="0" collapsed="false">
      <c r="A186" s="27"/>
      <c r="B186" s="27"/>
      <c r="C186" s="27"/>
      <c r="D186" s="27"/>
      <c r="E186" s="27"/>
      <c r="F186" s="27"/>
      <c r="G186" s="27"/>
      <c r="H186" s="30" t="str">
        <f aca="false">IF(OR(F186="",G186=""),"",F186+G186)</f>
        <v/>
      </c>
      <c r="I186" s="31" t="str">
        <f aca="true">IF(H186="","",H186-TODAY())</f>
        <v/>
      </c>
      <c r="J186" s="32" t="str">
        <f aca="false">IF(I186="","",IF(I186&lt;0,"Vencido",IF(I186=0,"Vence hoy",IF(I186&lt;=Panel!$C$6,"Por vencer","Vigente"))))</f>
        <v/>
      </c>
      <c r="K186" s="27"/>
      <c r="L186" s="27"/>
      <c r="M186" s="27"/>
      <c r="N186" s="35" t="str">
        <f aca="false">IF(AND(G186&lt;&gt;"",G186&gt;0,K186&lt;&gt;""),K186*365/G186,"")</f>
        <v/>
      </c>
    </row>
    <row r="187" customFormat="false" ht="15" hidden="false" customHeight="false" outlineLevel="0" collapsed="false">
      <c r="A187" s="27"/>
      <c r="B187" s="27"/>
      <c r="C187" s="27"/>
      <c r="D187" s="27"/>
      <c r="E187" s="27"/>
      <c r="F187" s="27"/>
      <c r="G187" s="27"/>
      <c r="H187" s="30" t="str">
        <f aca="false">IF(OR(F187="",G187=""),"",F187+G187)</f>
        <v/>
      </c>
      <c r="I187" s="31" t="str">
        <f aca="true">IF(H187="","",H187-TODAY())</f>
        <v/>
      </c>
      <c r="J187" s="32" t="str">
        <f aca="false">IF(I187="","",IF(I187&lt;0,"Vencido",IF(I187=0,"Vence hoy",IF(I187&lt;=Panel!$C$6,"Por vencer","Vigente"))))</f>
        <v/>
      </c>
      <c r="K187" s="27"/>
      <c r="L187" s="27"/>
      <c r="M187" s="27"/>
      <c r="N187" s="35" t="str">
        <f aca="false">IF(AND(G187&lt;&gt;"",G187&gt;0,K187&lt;&gt;""),K187*365/G187,"")</f>
        <v/>
      </c>
    </row>
    <row r="188" customFormat="false" ht="15" hidden="false" customHeight="false" outlineLevel="0" collapsed="false">
      <c r="A188" s="27"/>
      <c r="B188" s="27"/>
      <c r="C188" s="27"/>
      <c r="D188" s="27"/>
      <c r="E188" s="27"/>
      <c r="F188" s="27"/>
      <c r="G188" s="27"/>
      <c r="H188" s="30" t="str">
        <f aca="false">IF(OR(F188="",G188=""),"",F188+G188)</f>
        <v/>
      </c>
      <c r="I188" s="31" t="str">
        <f aca="true">IF(H188="","",H188-TODAY())</f>
        <v/>
      </c>
      <c r="J188" s="32" t="str">
        <f aca="false">IF(I188="","",IF(I188&lt;0,"Vencido",IF(I188=0,"Vence hoy",IF(I188&lt;=Panel!$C$6,"Por vencer","Vigente"))))</f>
        <v/>
      </c>
      <c r="K188" s="27"/>
      <c r="L188" s="27"/>
      <c r="M188" s="27"/>
      <c r="N188" s="35" t="str">
        <f aca="false">IF(AND(G188&lt;&gt;"",G188&gt;0,K188&lt;&gt;""),K188*365/G188,"")</f>
        <v/>
      </c>
    </row>
    <row r="189" customFormat="false" ht="15" hidden="false" customHeight="false" outlineLevel="0" collapsed="false">
      <c r="A189" s="27"/>
      <c r="B189" s="27"/>
      <c r="C189" s="27"/>
      <c r="D189" s="27"/>
      <c r="E189" s="27"/>
      <c r="F189" s="27"/>
      <c r="G189" s="27"/>
      <c r="H189" s="30" t="str">
        <f aca="false">IF(OR(F189="",G189=""),"",F189+G189)</f>
        <v/>
      </c>
      <c r="I189" s="31" t="str">
        <f aca="true">IF(H189="","",H189-TODAY())</f>
        <v/>
      </c>
      <c r="J189" s="32" t="str">
        <f aca="false">IF(I189="","",IF(I189&lt;0,"Vencido",IF(I189=0,"Vence hoy",IF(I189&lt;=Panel!$C$6,"Por vencer","Vigente"))))</f>
        <v/>
      </c>
      <c r="K189" s="27"/>
      <c r="L189" s="27"/>
      <c r="M189" s="27"/>
      <c r="N189" s="35" t="str">
        <f aca="false">IF(AND(G189&lt;&gt;"",G189&gt;0,K189&lt;&gt;""),K189*365/G189,"")</f>
        <v/>
      </c>
    </row>
    <row r="190" customFormat="false" ht="15" hidden="false" customHeight="false" outlineLevel="0" collapsed="false">
      <c r="A190" s="27"/>
      <c r="B190" s="27"/>
      <c r="C190" s="27"/>
      <c r="D190" s="27"/>
      <c r="E190" s="27"/>
      <c r="F190" s="27"/>
      <c r="G190" s="27"/>
      <c r="H190" s="30" t="str">
        <f aca="false">IF(OR(F190="",G190=""),"",F190+G190)</f>
        <v/>
      </c>
      <c r="I190" s="31" t="str">
        <f aca="true">IF(H190="","",H190-TODAY())</f>
        <v/>
      </c>
      <c r="J190" s="32" t="str">
        <f aca="false">IF(I190="","",IF(I190&lt;0,"Vencido",IF(I190=0,"Vence hoy",IF(I190&lt;=Panel!$C$6,"Por vencer","Vigente"))))</f>
        <v/>
      </c>
      <c r="K190" s="27"/>
      <c r="L190" s="27"/>
      <c r="M190" s="27"/>
      <c r="N190" s="35" t="str">
        <f aca="false">IF(AND(G190&lt;&gt;"",G190&gt;0,K190&lt;&gt;""),K190*365/G190,"")</f>
        <v/>
      </c>
    </row>
    <row r="191" customFormat="false" ht="15" hidden="false" customHeight="false" outlineLevel="0" collapsed="false">
      <c r="A191" s="27"/>
      <c r="B191" s="27"/>
      <c r="C191" s="27"/>
      <c r="D191" s="27"/>
      <c r="E191" s="27"/>
      <c r="F191" s="27"/>
      <c r="G191" s="27"/>
      <c r="H191" s="30" t="str">
        <f aca="false">IF(OR(F191="",G191=""),"",F191+G191)</f>
        <v/>
      </c>
      <c r="I191" s="31" t="str">
        <f aca="true">IF(H191="","",H191-TODAY())</f>
        <v/>
      </c>
      <c r="J191" s="32" t="str">
        <f aca="false">IF(I191="","",IF(I191&lt;0,"Vencido",IF(I191=0,"Vence hoy",IF(I191&lt;=Panel!$C$6,"Por vencer","Vigente"))))</f>
        <v/>
      </c>
      <c r="K191" s="27"/>
      <c r="L191" s="27"/>
      <c r="M191" s="27"/>
      <c r="N191" s="35" t="str">
        <f aca="false">IF(AND(G191&lt;&gt;"",G191&gt;0,K191&lt;&gt;""),K191*365/G191,"")</f>
        <v/>
      </c>
    </row>
    <row r="192" customFormat="false" ht="15" hidden="false" customHeight="false" outlineLevel="0" collapsed="false">
      <c r="A192" s="27"/>
      <c r="B192" s="27"/>
      <c r="C192" s="27"/>
      <c r="D192" s="27"/>
      <c r="E192" s="27"/>
      <c r="F192" s="27"/>
      <c r="G192" s="27"/>
      <c r="H192" s="30" t="str">
        <f aca="false">IF(OR(F192="",G192=""),"",F192+G192)</f>
        <v/>
      </c>
      <c r="I192" s="31" t="str">
        <f aca="true">IF(H192="","",H192-TODAY())</f>
        <v/>
      </c>
      <c r="J192" s="32" t="str">
        <f aca="false">IF(I192="","",IF(I192&lt;0,"Vencido",IF(I192=0,"Vence hoy",IF(I192&lt;=Panel!$C$6,"Por vencer","Vigente"))))</f>
        <v/>
      </c>
      <c r="K192" s="27"/>
      <c r="L192" s="27"/>
      <c r="M192" s="27"/>
      <c r="N192" s="35" t="str">
        <f aca="false">IF(AND(G192&lt;&gt;"",G192&gt;0,K192&lt;&gt;""),K192*365/G192,"")</f>
        <v/>
      </c>
    </row>
    <row r="193" customFormat="false" ht="15" hidden="false" customHeight="false" outlineLevel="0" collapsed="false">
      <c r="A193" s="27"/>
      <c r="B193" s="27"/>
      <c r="C193" s="27"/>
      <c r="D193" s="27"/>
      <c r="E193" s="27"/>
      <c r="F193" s="27"/>
      <c r="G193" s="27"/>
      <c r="H193" s="30" t="str">
        <f aca="false">IF(OR(F193="",G193=""),"",F193+G193)</f>
        <v/>
      </c>
      <c r="I193" s="31" t="str">
        <f aca="true">IF(H193="","",H193-TODAY())</f>
        <v/>
      </c>
      <c r="J193" s="32" t="str">
        <f aca="false">IF(I193="","",IF(I193&lt;0,"Vencido",IF(I193=0,"Vence hoy",IF(I193&lt;=Panel!$C$6,"Por vencer","Vigente"))))</f>
        <v/>
      </c>
      <c r="K193" s="27"/>
      <c r="L193" s="27"/>
      <c r="M193" s="27"/>
      <c r="N193" s="35" t="str">
        <f aca="false">IF(AND(G193&lt;&gt;"",G193&gt;0,K193&lt;&gt;""),K193*365/G193,"")</f>
        <v/>
      </c>
    </row>
    <row r="194" customFormat="false" ht="15" hidden="false" customHeight="false" outlineLevel="0" collapsed="false">
      <c r="A194" s="27"/>
      <c r="B194" s="27"/>
      <c r="C194" s="27"/>
      <c r="D194" s="27"/>
      <c r="E194" s="27"/>
      <c r="F194" s="27"/>
      <c r="G194" s="27"/>
      <c r="H194" s="30" t="str">
        <f aca="false">IF(OR(F194="",G194=""),"",F194+G194)</f>
        <v/>
      </c>
      <c r="I194" s="31" t="str">
        <f aca="true">IF(H194="","",H194-TODAY())</f>
        <v/>
      </c>
      <c r="J194" s="32" t="str">
        <f aca="false">IF(I194="","",IF(I194&lt;0,"Vencido",IF(I194=0,"Vence hoy",IF(I194&lt;=Panel!$C$6,"Por vencer","Vigente"))))</f>
        <v/>
      </c>
      <c r="K194" s="27"/>
      <c r="L194" s="27"/>
      <c r="M194" s="27"/>
      <c r="N194" s="35" t="str">
        <f aca="false">IF(AND(G194&lt;&gt;"",G194&gt;0,K194&lt;&gt;""),K194*365/G194,"")</f>
        <v/>
      </c>
    </row>
    <row r="195" customFormat="false" ht="15" hidden="false" customHeight="false" outlineLevel="0" collapsed="false">
      <c r="A195" s="27"/>
      <c r="B195" s="27"/>
      <c r="C195" s="27"/>
      <c r="D195" s="27"/>
      <c r="E195" s="27"/>
      <c r="F195" s="27"/>
      <c r="G195" s="27"/>
      <c r="H195" s="30" t="str">
        <f aca="false">IF(OR(F195="",G195=""),"",F195+G195)</f>
        <v/>
      </c>
      <c r="I195" s="31" t="str">
        <f aca="true">IF(H195="","",H195-TODAY())</f>
        <v/>
      </c>
      <c r="J195" s="32" t="str">
        <f aca="false">IF(I195="","",IF(I195&lt;0,"Vencido",IF(I195=0,"Vence hoy",IF(I195&lt;=Panel!$C$6,"Por vencer","Vigente"))))</f>
        <v/>
      </c>
      <c r="K195" s="27"/>
      <c r="L195" s="27"/>
      <c r="M195" s="27"/>
      <c r="N195" s="35" t="str">
        <f aca="false">IF(AND(G195&lt;&gt;"",G195&gt;0,K195&lt;&gt;""),K195*365/G195,"")</f>
        <v/>
      </c>
    </row>
    <row r="196" customFormat="false" ht="15" hidden="false" customHeight="false" outlineLevel="0" collapsed="false">
      <c r="A196" s="27"/>
      <c r="B196" s="27"/>
      <c r="C196" s="27"/>
      <c r="D196" s="27"/>
      <c r="E196" s="27"/>
      <c r="F196" s="27"/>
      <c r="G196" s="27"/>
      <c r="H196" s="30" t="str">
        <f aca="false">IF(OR(F196="",G196=""),"",F196+G196)</f>
        <v/>
      </c>
      <c r="I196" s="31" t="str">
        <f aca="true">IF(H196="","",H196-TODAY())</f>
        <v/>
      </c>
      <c r="J196" s="32" t="str">
        <f aca="false">IF(I196="","",IF(I196&lt;0,"Vencido",IF(I196=0,"Vence hoy",IF(I196&lt;=Panel!$C$6,"Por vencer","Vigente"))))</f>
        <v/>
      </c>
      <c r="K196" s="27"/>
      <c r="L196" s="27"/>
      <c r="M196" s="27"/>
      <c r="N196" s="35" t="str">
        <f aca="false">IF(AND(G196&lt;&gt;"",G196&gt;0,K196&lt;&gt;""),K196*365/G196,"")</f>
        <v/>
      </c>
    </row>
    <row r="197" customFormat="false" ht="15" hidden="false" customHeight="false" outlineLevel="0" collapsed="false">
      <c r="A197" s="27"/>
      <c r="B197" s="27"/>
      <c r="C197" s="27"/>
      <c r="D197" s="27"/>
      <c r="E197" s="27"/>
      <c r="F197" s="27"/>
      <c r="G197" s="27"/>
      <c r="H197" s="30" t="str">
        <f aca="false">IF(OR(F197="",G197=""),"",F197+G197)</f>
        <v/>
      </c>
      <c r="I197" s="31" t="str">
        <f aca="true">IF(H197="","",H197-TODAY())</f>
        <v/>
      </c>
      <c r="J197" s="32" t="str">
        <f aca="false">IF(I197="","",IF(I197&lt;0,"Vencido",IF(I197=0,"Vence hoy",IF(I197&lt;=Panel!$C$6,"Por vencer","Vigente"))))</f>
        <v/>
      </c>
      <c r="K197" s="27"/>
      <c r="L197" s="27"/>
      <c r="M197" s="27"/>
      <c r="N197" s="35" t="str">
        <f aca="false">IF(AND(G197&lt;&gt;"",G197&gt;0,K197&lt;&gt;""),K197*365/G197,"")</f>
        <v/>
      </c>
    </row>
    <row r="198" customFormat="false" ht="15" hidden="false" customHeight="false" outlineLevel="0" collapsed="false">
      <c r="A198" s="27"/>
      <c r="B198" s="27"/>
      <c r="C198" s="27"/>
      <c r="D198" s="27"/>
      <c r="E198" s="27"/>
      <c r="F198" s="27"/>
      <c r="G198" s="27"/>
      <c r="H198" s="30" t="str">
        <f aca="false">IF(OR(F198="",G198=""),"",F198+G198)</f>
        <v/>
      </c>
      <c r="I198" s="31" t="str">
        <f aca="true">IF(H198="","",H198-TODAY())</f>
        <v/>
      </c>
      <c r="J198" s="32" t="str">
        <f aca="false">IF(I198="","",IF(I198&lt;0,"Vencido",IF(I198=0,"Vence hoy",IF(I198&lt;=Panel!$C$6,"Por vencer","Vigente"))))</f>
        <v/>
      </c>
      <c r="K198" s="27"/>
      <c r="L198" s="27"/>
      <c r="M198" s="27"/>
      <c r="N198" s="35" t="str">
        <f aca="false">IF(AND(G198&lt;&gt;"",G198&gt;0,K198&lt;&gt;""),K198*365/G198,"")</f>
        <v/>
      </c>
    </row>
    <row r="199" customFormat="false" ht="15" hidden="false" customHeight="false" outlineLevel="0" collapsed="false">
      <c r="A199" s="27"/>
      <c r="B199" s="27"/>
      <c r="C199" s="27"/>
      <c r="D199" s="27"/>
      <c r="E199" s="27"/>
      <c r="F199" s="27"/>
      <c r="G199" s="27"/>
      <c r="H199" s="30" t="str">
        <f aca="false">IF(OR(F199="",G199=""),"",F199+G199)</f>
        <v/>
      </c>
      <c r="I199" s="31" t="str">
        <f aca="true">IF(H199="","",H199-TODAY())</f>
        <v/>
      </c>
      <c r="J199" s="32" t="str">
        <f aca="false">IF(I199="","",IF(I199&lt;0,"Vencido",IF(I199=0,"Vence hoy",IF(I199&lt;=Panel!$C$6,"Por vencer","Vigente"))))</f>
        <v/>
      </c>
      <c r="K199" s="27"/>
      <c r="L199" s="27"/>
      <c r="M199" s="27"/>
      <c r="N199" s="35" t="str">
        <f aca="false">IF(AND(G199&lt;&gt;"",G199&gt;0,K199&lt;&gt;""),K199*365/G199,"")</f>
        <v/>
      </c>
    </row>
    <row r="200" customFormat="false" ht="15" hidden="false" customHeight="false" outlineLevel="0" collapsed="false">
      <c r="A200" s="27"/>
      <c r="B200" s="27"/>
      <c r="C200" s="27"/>
      <c r="D200" s="27"/>
      <c r="E200" s="27"/>
      <c r="F200" s="27"/>
      <c r="G200" s="27"/>
      <c r="H200" s="30" t="str">
        <f aca="false">IF(OR(F200="",G200=""),"",F200+G200)</f>
        <v/>
      </c>
      <c r="I200" s="31" t="str">
        <f aca="true">IF(H200="","",H200-TODAY())</f>
        <v/>
      </c>
      <c r="J200" s="32" t="str">
        <f aca="false">IF(I200="","",IF(I200&lt;0,"Vencido",IF(I200=0,"Vence hoy",IF(I200&lt;=Panel!$C$6,"Por vencer","Vigente"))))</f>
        <v/>
      </c>
      <c r="K200" s="27"/>
      <c r="L200" s="27"/>
      <c r="M200" s="27"/>
      <c r="N200" s="35" t="str">
        <f aca="false">IF(AND(G200&lt;&gt;"",G200&gt;0,K200&lt;&gt;""),K200*365/G200,"")</f>
        <v/>
      </c>
    </row>
    <row r="201" customFormat="false" ht="15" hidden="false" customHeight="false" outlineLevel="0" collapsed="false">
      <c r="A201" s="27"/>
      <c r="B201" s="27"/>
      <c r="C201" s="27"/>
      <c r="D201" s="27"/>
      <c r="E201" s="27"/>
      <c r="F201" s="27"/>
      <c r="G201" s="27"/>
      <c r="H201" s="30" t="str">
        <f aca="false">IF(OR(F201="",G201=""),"",F201+G201)</f>
        <v/>
      </c>
      <c r="I201" s="31" t="str">
        <f aca="true">IF(H201="","",H201-TODAY())</f>
        <v/>
      </c>
      <c r="J201" s="32" t="str">
        <f aca="false">IF(I201="","",IF(I201&lt;0,"Vencido",IF(I201=0,"Vence hoy",IF(I201&lt;=Panel!$C$6,"Por vencer","Vigente"))))</f>
        <v/>
      </c>
      <c r="K201" s="27"/>
      <c r="L201" s="27"/>
      <c r="M201" s="27"/>
      <c r="N201" s="35" t="str">
        <f aca="false">IF(AND(G201&lt;&gt;"",G201&gt;0,K201&lt;&gt;""),K201*365/G201,"")</f>
        <v/>
      </c>
    </row>
    <row r="202" customFormat="false" ht="15" hidden="false" customHeight="false" outlineLevel="0" collapsed="false">
      <c r="A202" s="27"/>
      <c r="B202" s="27"/>
      <c r="C202" s="27"/>
      <c r="D202" s="27"/>
      <c r="E202" s="27"/>
      <c r="F202" s="27"/>
      <c r="G202" s="27"/>
      <c r="H202" s="30" t="str">
        <f aca="false">IF(OR(F202="",G202=""),"",F202+G202)</f>
        <v/>
      </c>
      <c r="I202" s="31" t="str">
        <f aca="true">IF(H202="","",H202-TODAY())</f>
        <v/>
      </c>
      <c r="J202" s="32" t="str">
        <f aca="false">IF(I202="","",IF(I202&lt;0,"Vencido",IF(I202=0,"Vence hoy",IF(I202&lt;=Panel!$C$6,"Por vencer","Vigente"))))</f>
        <v/>
      </c>
      <c r="K202" s="27"/>
      <c r="L202" s="27"/>
      <c r="M202" s="27"/>
      <c r="N202" s="35" t="str">
        <f aca="false">IF(AND(G202&lt;&gt;"",G202&gt;0,K202&lt;&gt;""),K202*365/G202,"")</f>
        <v/>
      </c>
    </row>
    <row r="203" customFormat="false" ht="15" hidden="false" customHeight="false" outlineLevel="0" collapsed="false">
      <c r="A203" s="27"/>
      <c r="B203" s="27"/>
      <c r="C203" s="27"/>
      <c r="D203" s="27"/>
      <c r="E203" s="27"/>
      <c r="F203" s="27"/>
      <c r="G203" s="27"/>
      <c r="H203" s="30" t="str">
        <f aca="false">IF(OR(F203="",G203=""),"",F203+G203)</f>
        <v/>
      </c>
      <c r="I203" s="31" t="str">
        <f aca="true">IF(H203="","",H203-TODAY())</f>
        <v/>
      </c>
      <c r="J203" s="32" t="str">
        <f aca="false">IF(I203="","",IF(I203&lt;0,"Vencido",IF(I203=0,"Vence hoy",IF(I203&lt;=Panel!$C$6,"Por vencer","Vigente"))))</f>
        <v/>
      </c>
      <c r="K203" s="27"/>
      <c r="L203" s="27"/>
      <c r="M203" s="27"/>
      <c r="N203" s="35" t="str">
        <f aca="false">IF(AND(G203&lt;&gt;"",G203&gt;0,K203&lt;&gt;""),K203*365/G203,"")</f>
        <v/>
      </c>
    </row>
    <row r="204" customFormat="false" ht="15" hidden="false" customHeight="false" outlineLevel="0" collapsed="false">
      <c r="A204" s="27"/>
      <c r="B204" s="27"/>
      <c r="C204" s="27"/>
      <c r="D204" s="27"/>
      <c r="E204" s="27"/>
      <c r="F204" s="27"/>
      <c r="G204" s="27"/>
      <c r="H204" s="30" t="str">
        <f aca="false">IF(OR(F204="",G204=""),"",F204+G204)</f>
        <v/>
      </c>
      <c r="I204" s="31" t="str">
        <f aca="true">IF(H204="","",H204-TODAY())</f>
        <v/>
      </c>
      <c r="J204" s="32" t="str">
        <f aca="false">IF(I204="","",IF(I204&lt;0,"Vencido",IF(I204=0,"Vence hoy",IF(I204&lt;=Panel!$C$6,"Por vencer","Vigente"))))</f>
        <v/>
      </c>
      <c r="K204" s="27"/>
      <c r="L204" s="27"/>
      <c r="M204" s="27"/>
      <c r="N204" s="35" t="str">
        <f aca="false">IF(AND(G204&lt;&gt;"",G204&gt;0,K204&lt;&gt;""),K204*365/G204,"")</f>
        <v/>
      </c>
    </row>
    <row r="205" customFormat="false" ht="15" hidden="false" customHeight="false" outlineLevel="0" collapsed="false">
      <c r="A205" s="27"/>
      <c r="B205" s="27"/>
      <c r="C205" s="27"/>
      <c r="D205" s="27"/>
      <c r="E205" s="27"/>
      <c r="F205" s="27"/>
      <c r="G205" s="27"/>
      <c r="H205" s="30" t="str">
        <f aca="false">IF(OR(F205="",G205=""),"",F205+G205)</f>
        <v/>
      </c>
      <c r="I205" s="31" t="str">
        <f aca="true">IF(H205="","",H205-TODAY())</f>
        <v/>
      </c>
      <c r="J205" s="32" t="str">
        <f aca="false">IF(I205="","",IF(I205&lt;0,"Vencido",IF(I205=0,"Vence hoy",IF(I205&lt;=Panel!$C$6,"Por vencer","Vigente"))))</f>
        <v/>
      </c>
      <c r="K205" s="27"/>
      <c r="L205" s="27"/>
      <c r="M205" s="27"/>
      <c r="N205" s="35" t="str">
        <f aca="false">IF(AND(G205&lt;&gt;"",G205&gt;0,K205&lt;&gt;""),K205*365/G205,"")</f>
        <v/>
      </c>
    </row>
    <row r="206" customFormat="false" ht="15" hidden="false" customHeight="false" outlineLevel="0" collapsed="false">
      <c r="A206" s="27"/>
      <c r="B206" s="27"/>
      <c r="C206" s="27"/>
      <c r="D206" s="27"/>
      <c r="E206" s="27"/>
      <c r="F206" s="27"/>
      <c r="G206" s="27"/>
      <c r="H206" s="30" t="str">
        <f aca="false">IF(OR(F206="",G206=""),"",F206+G206)</f>
        <v/>
      </c>
      <c r="I206" s="31" t="str">
        <f aca="true">IF(H206="","",H206-TODAY())</f>
        <v/>
      </c>
      <c r="J206" s="32" t="str">
        <f aca="false">IF(I206="","",IF(I206&lt;0,"Vencido",IF(I206=0,"Vence hoy",IF(I206&lt;=Panel!$C$6,"Por vencer","Vigente"))))</f>
        <v/>
      </c>
      <c r="K206" s="27"/>
      <c r="L206" s="27"/>
      <c r="M206" s="27"/>
      <c r="N206" s="35" t="str">
        <f aca="false">IF(AND(G206&lt;&gt;"",G206&gt;0,K206&lt;&gt;""),K206*365/G206,"")</f>
        <v/>
      </c>
    </row>
    <row r="207" customFormat="false" ht="15" hidden="false" customHeight="false" outlineLevel="0" collapsed="false">
      <c r="A207" s="27"/>
      <c r="B207" s="27"/>
      <c r="C207" s="27"/>
      <c r="D207" s="27"/>
      <c r="E207" s="27"/>
      <c r="F207" s="27"/>
      <c r="G207" s="27"/>
      <c r="H207" s="30" t="str">
        <f aca="false">IF(OR(F207="",G207=""),"",F207+G207)</f>
        <v/>
      </c>
      <c r="I207" s="31" t="str">
        <f aca="true">IF(H207="","",H207-TODAY())</f>
        <v/>
      </c>
      <c r="J207" s="32" t="str">
        <f aca="false">IF(I207="","",IF(I207&lt;0,"Vencido",IF(I207=0,"Vence hoy",IF(I207&lt;=Panel!$C$6,"Por vencer","Vigente"))))</f>
        <v/>
      </c>
      <c r="K207" s="27"/>
      <c r="L207" s="27"/>
      <c r="M207" s="27"/>
      <c r="N207" s="35" t="str">
        <f aca="false">IF(AND(G207&lt;&gt;"",G207&gt;0,K207&lt;&gt;""),K207*365/G207,"")</f>
        <v/>
      </c>
    </row>
    <row r="208" customFormat="false" ht="15" hidden="false" customHeight="false" outlineLevel="0" collapsed="false">
      <c r="A208" s="27"/>
      <c r="B208" s="27"/>
      <c r="C208" s="27"/>
      <c r="D208" s="27"/>
      <c r="E208" s="27"/>
      <c r="F208" s="27"/>
      <c r="G208" s="27"/>
      <c r="H208" s="30" t="str">
        <f aca="false">IF(OR(F208="",G208=""),"",F208+G208)</f>
        <v/>
      </c>
      <c r="I208" s="31" t="str">
        <f aca="true">IF(H208="","",H208-TODAY())</f>
        <v/>
      </c>
      <c r="J208" s="32" t="str">
        <f aca="false">IF(I208="","",IF(I208&lt;0,"Vencido",IF(I208=0,"Vence hoy",IF(I208&lt;=Panel!$C$6,"Por vencer","Vigente"))))</f>
        <v/>
      </c>
      <c r="K208" s="27"/>
      <c r="L208" s="27"/>
      <c r="M208" s="27"/>
      <c r="N208" s="35" t="str">
        <f aca="false">IF(AND(G208&lt;&gt;"",G208&gt;0,K208&lt;&gt;""),K208*365/G208,"")</f>
        <v/>
      </c>
    </row>
    <row r="209" customFormat="false" ht="15" hidden="false" customHeight="false" outlineLevel="0" collapsed="false">
      <c r="A209" s="27"/>
      <c r="B209" s="27"/>
      <c r="C209" s="27"/>
      <c r="D209" s="27"/>
      <c r="E209" s="27"/>
      <c r="F209" s="27"/>
      <c r="G209" s="27"/>
      <c r="H209" s="30" t="str">
        <f aca="false">IF(OR(F209="",G209=""),"",F209+G209)</f>
        <v/>
      </c>
      <c r="I209" s="31" t="str">
        <f aca="true">IF(H209="","",H209-TODAY())</f>
        <v/>
      </c>
      <c r="J209" s="32" t="str">
        <f aca="false">IF(I209="","",IF(I209&lt;0,"Vencido",IF(I209=0,"Vence hoy",IF(I209&lt;=Panel!$C$6,"Por vencer","Vigente"))))</f>
        <v/>
      </c>
      <c r="K209" s="27"/>
      <c r="L209" s="27"/>
      <c r="M209" s="27"/>
      <c r="N209" s="35" t="str">
        <f aca="false">IF(AND(G209&lt;&gt;"",G209&gt;0,K209&lt;&gt;""),K209*365/G209,"")</f>
        <v/>
      </c>
    </row>
    <row r="210" customFormat="false" ht="15" hidden="false" customHeight="false" outlineLevel="0" collapsed="false">
      <c r="A210" s="27"/>
      <c r="B210" s="27"/>
      <c r="C210" s="27"/>
      <c r="D210" s="27"/>
      <c r="E210" s="27"/>
      <c r="F210" s="27"/>
      <c r="G210" s="27"/>
      <c r="H210" s="30" t="str">
        <f aca="false">IF(OR(F210="",G210=""),"",F210+G210)</f>
        <v/>
      </c>
      <c r="I210" s="31" t="str">
        <f aca="true">IF(H210="","",H210-TODAY())</f>
        <v/>
      </c>
      <c r="J210" s="32" t="str">
        <f aca="false">IF(I210="","",IF(I210&lt;0,"Vencido",IF(I210=0,"Vence hoy",IF(I210&lt;=Panel!$C$6,"Por vencer","Vigente"))))</f>
        <v/>
      </c>
      <c r="K210" s="27"/>
      <c r="L210" s="27"/>
      <c r="M210" s="27"/>
      <c r="N210" s="35" t="str">
        <f aca="false">IF(AND(G210&lt;&gt;"",G210&gt;0,K210&lt;&gt;""),K210*365/G210,"")</f>
        <v/>
      </c>
    </row>
    <row r="211" customFormat="false" ht="15" hidden="false" customHeight="false" outlineLevel="0" collapsed="false">
      <c r="A211" s="27"/>
      <c r="B211" s="27"/>
      <c r="C211" s="27"/>
      <c r="D211" s="27"/>
      <c r="E211" s="27"/>
      <c r="F211" s="27"/>
      <c r="G211" s="27"/>
      <c r="H211" s="30" t="str">
        <f aca="false">IF(OR(F211="",G211=""),"",F211+G211)</f>
        <v/>
      </c>
      <c r="I211" s="31" t="str">
        <f aca="true">IF(H211="","",H211-TODAY())</f>
        <v/>
      </c>
      <c r="J211" s="32" t="str">
        <f aca="false">IF(I211="","",IF(I211&lt;0,"Vencido",IF(I211=0,"Vence hoy",IF(I211&lt;=Panel!$C$6,"Por vencer","Vigente"))))</f>
        <v/>
      </c>
      <c r="K211" s="27"/>
      <c r="L211" s="27"/>
      <c r="M211" s="27"/>
      <c r="N211" s="35" t="str">
        <f aca="false">IF(AND(G211&lt;&gt;"",G211&gt;0,K211&lt;&gt;""),K211*365/G211,"")</f>
        <v/>
      </c>
    </row>
    <row r="212" customFormat="false" ht="15" hidden="false" customHeight="false" outlineLevel="0" collapsed="false">
      <c r="A212" s="27"/>
      <c r="B212" s="27"/>
      <c r="C212" s="27"/>
      <c r="D212" s="27"/>
      <c r="E212" s="27"/>
      <c r="F212" s="27"/>
      <c r="G212" s="27"/>
      <c r="H212" s="30" t="str">
        <f aca="false">IF(OR(F212="",G212=""),"",F212+G212)</f>
        <v/>
      </c>
      <c r="I212" s="31" t="str">
        <f aca="true">IF(H212="","",H212-TODAY())</f>
        <v/>
      </c>
      <c r="J212" s="32" t="str">
        <f aca="false">IF(I212="","",IF(I212&lt;0,"Vencido",IF(I212=0,"Vence hoy",IF(I212&lt;=Panel!$C$6,"Por vencer","Vigente"))))</f>
        <v/>
      </c>
      <c r="K212" s="27"/>
      <c r="L212" s="27"/>
      <c r="M212" s="27"/>
      <c r="N212" s="35" t="str">
        <f aca="false">IF(AND(G212&lt;&gt;"",G212&gt;0,K212&lt;&gt;""),K212*365/G212,"")</f>
        <v/>
      </c>
    </row>
    <row r="213" customFormat="false" ht="15" hidden="false" customHeight="false" outlineLevel="0" collapsed="false">
      <c r="A213" s="27"/>
      <c r="B213" s="27"/>
      <c r="C213" s="27"/>
      <c r="D213" s="27"/>
      <c r="E213" s="27"/>
      <c r="F213" s="27"/>
      <c r="G213" s="27"/>
      <c r="H213" s="30" t="str">
        <f aca="false">IF(OR(F213="",G213=""),"",F213+G213)</f>
        <v/>
      </c>
      <c r="I213" s="31" t="str">
        <f aca="true">IF(H213="","",H213-TODAY())</f>
        <v/>
      </c>
      <c r="J213" s="32" t="str">
        <f aca="false">IF(I213="","",IF(I213&lt;0,"Vencido",IF(I213=0,"Vence hoy",IF(I213&lt;=Panel!$C$6,"Por vencer","Vigente"))))</f>
        <v/>
      </c>
      <c r="K213" s="27"/>
      <c r="L213" s="27"/>
      <c r="M213" s="27"/>
      <c r="N213" s="35" t="str">
        <f aca="false">IF(AND(G213&lt;&gt;"",G213&gt;0,K213&lt;&gt;""),K213*365/G213,"")</f>
        <v/>
      </c>
    </row>
    <row r="214" customFormat="false" ht="15" hidden="false" customHeight="false" outlineLevel="0" collapsed="false">
      <c r="A214" s="27"/>
      <c r="B214" s="27"/>
      <c r="C214" s="27"/>
      <c r="D214" s="27"/>
      <c r="E214" s="27"/>
      <c r="F214" s="27"/>
      <c r="G214" s="27"/>
      <c r="H214" s="30" t="str">
        <f aca="false">IF(OR(F214="",G214=""),"",F214+G214)</f>
        <v/>
      </c>
      <c r="I214" s="31" t="str">
        <f aca="true">IF(H214="","",H214-TODAY())</f>
        <v/>
      </c>
      <c r="J214" s="32" t="str">
        <f aca="false">IF(I214="","",IF(I214&lt;0,"Vencido",IF(I214=0,"Vence hoy",IF(I214&lt;=Panel!$C$6,"Por vencer","Vigente"))))</f>
        <v/>
      </c>
      <c r="K214" s="27"/>
      <c r="L214" s="27"/>
      <c r="M214" s="27"/>
      <c r="N214" s="35" t="str">
        <f aca="false">IF(AND(G214&lt;&gt;"",G214&gt;0,K214&lt;&gt;""),K214*365/G214,"")</f>
        <v/>
      </c>
    </row>
    <row r="215" customFormat="false" ht="15" hidden="false" customHeight="false" outlineLevel="0" collapsed="false">
      <c r="A215" s="27"/>
      <c r="B215" s="27"/>
      <c r="C215" s="27"/>
      <c r="D215" s="27"/>
      <c r="E215" s="27"/>
      <c r="F215" s="27"/>
      <c r="G215" s="27"/>
      <c r="H215" s="30" t="str">
        <f aca="false">IF(OR(F215="",G215=""),"",F215+G215)</f>
        <v/>
      </c>
      <c r="I215" s="31" t="str">
        <f aca="true">IF(H215="","",H215-TODAY())</f>
        <v/>
      </c>
      <c r="J215" s="32" t="str">
        <f aca="false">IF(I215="","",IF(I215&lt;0,"Vencido",IF(I215=0,"Vence hoy",IF(I215&lt;=Panel!$C$6,"Por vencer","Vigente"))))</f>
        <v/>
      </c>
      <c r="K215" s="27"/>
      <c r="L215" s="27"/>
      <c r="M215" s="27"/>
      <c r="N215" s="35" t="str">
        <f aca="false">IF(AND(G215&lt;&gt;"",G215&gt;0,K215&lt;&gt;""),K215*365/G215,"")</f>
        <v/>
      </c>
    </row>
    <row r="216" customFormat="false" ht="15" hidden="false" customHeight="false" outlineLevel="0" collapsed="false">
      <c r="A216" s="27"/>
      <c r="B216" s="27"/>
      <c r="C216" s="27"/>
      <c r="D216" s="27"/>
      <c r="E216" s="27"/>
      <c r="F216" s="27"/>
      <c r="G216" s="27"/>
      <c r="H216" s="30" t="str">
        <f aca="false">IF(OR(F216="",G216=""),"",F216+G216)</f>
        <v/>
      </c>
      <c r="I216" s="31" t="str">
        <f aca="true">IF(H216="","",H216-TODAY())</f>
        <v/>
      </c>
      <c r="J216" s="32" t="str">
        <f aca="false">IF(I216="","",IF(I216&lt;0,"Vencido",IF(I216=0,"Vence hoy",IF(I216&lt;=Panel!$C$6,"Por vencer","Vigente"))))</f>
        <v/>
      </c>
      <c r="K216" s="27"/>
      <c r="L216" s="27"/>
      <c r="M216" s="27"/>
      <c r="N216" s="35" t="str">
        <f aca="false">IF(AND(G216&lt;&gt;"",G216&gt;0,K216&lt;&gt;""),K216*365/G216,"")</f>
        <v/>
      </c>
    </row>
    <row r="217" customFormat="false" ht="15" hidden="false" customHeight="false" outlineLevel="0" collapsed="false">
      <c r="A217" s="27"/>
      <c r="B217" s="27"/>
      <c r="C217" s="27"/>
      <c r="D217" s="27"/>
      <c r="E217" s="27"/>
      <c r="F217" s="27"/>
      <c r="G217" s="27"/>
      <c r="H217" s="30" t="str">
        <f aca="false">IF(OR(F217="",G217=""),"",F217+G217)</f>
        <v/>
      </c>
      <c r="I217" s="31" t="str">
        <f aca="true">IF(H217="","",H217-TODAY())</f>
        <v/>
      </c>
      <c r="J217" s="32" t="str">
        <f aca="false">IF(I217="","",IF(I217&lt;0,"Vencido",IF(I217=0,"Vence hoy",IF(I217&lt;=Panel!$C$6,"Por vencer","Vigente"))))</f>
        <v/>
      </c>
      <c r="K217" s="27"/>
      <c r="L217" s="27"/>
      <c r="M217" s="27"/>
      <c r="N217" s="35" t="str">
        <f aca="false">IF(AND(G217&lt;&gt;"",G217&gt;0,K217&lt;&gt;""),K217*365/G217,"")</f>
        <v/>
      </c>
    </row>
    <row r="218" customFormat="false" ht="15" hidden="false" customHeight="false" outlineLevel="0" collapsed="false">
      <c r="A218" s="27"/>
      <c r="B218" s="27"/>
      <c r="C218" s="27"/>
      <c r="D218" s="27"/>
      <c r="E218" s="27"/>
      <c r="F218" s="27"/>
      <c r="G218" s="27"/>
      <c r="H218" s="30" t="str">
        <f aca="false">IF(OR(F218="",G218=""),"",F218+G218)</f>
        <v/>
      </c>
      <c r="I218" s="31" t="str">
        <f aca="true">IF(H218="","",H218-TODAY())</f>
        <v/>
      </c>
      <c r="J218" s="32" t="str">
        <f aca="false">IF(I218="","",IF(I218&lt;0,"Vencido",IF(I218=0,"Vence hoy",IF(I218&lt;=Panel!$C$6,"Por vencer","Vigente"))))</f>
        <v/>
      </c>
      <c r="K218" s="27"/>
      <c r="L218" s="27"/>
      <c r="M218" s="27"/>
      <c r="N218" s="35" t="str">
        <f aca="false">IF(AND(G218&lt;&gt;"",G218&gt;0,K218&lt;&gt;""),K218*365/G218,"")</f>
        <v/>
      </c>
    </row>
    <row r="219" customFormat="false" ht="15" hidden="false" customHeight="false" outlineLevel="0" collapsed="false">
      <c r="A219" s="27"/>
      <c r="B219" s="27"/>
      <c r="C219" s="27"/>
      <c r="D219" s="27"/>
      <c r="E219" s="27"/>
      <c r="F219" s="27"/>
      <c r="G219" s="27"/>
      <c r="H219" s="30" t="str">
        <f aca="false">IF(OR(F219="",G219=""),"",F219+G219)</f>
        <v/>
      </c>
      <c r="I219" s="31" t="str">
        <f aca="true">IF(H219="","",H219-TODAY())</f>
        <v/>
      </c>
      <c r="J219" s="32" t="str">
        <f aca="false">IF(I219="","",IF(I219&lt;0,"Vencido",IF(I219=0,"Vence hoy",IF(I219&lt;=Panel!$C$6,"Por vencer","Vigente"))))</f>
        <v/>
      </c>
      <c r="K219" s="27"/>
      <c r="L219" s="27"/>
      <c r="M219" s="27"/>
      <c r="N219" s="35" t="str">
        <f aca="false">IF(AND(G219&lt;&gt;"",G219&gt;0,K219&lt;&gt;""),K219*365/G219,"")</f>
        <v/>
      </c>
    </row>
    <row r="220" customFormat="false" ht="15" hidden="false" customHeight="false" outlineLevel="0" collapsed="false">
      <c r="A220" s="27"/>
      <c r="B220" s="27"/>
      <c r="C220" s="27"/>
      <c r="D220" s="27"/>
      <c r="E220" s="27"/>
      <c r="F220" s="27"/>
      <c r="G220" s="27"/>
      <c r="H220" s="30" t="str">
        <f aca="false">IF(OR(F220="",G220=""),"",F220+G220)</f>
        <v/>
      </c>
      <c r="I220" s="31" t="str">
        <f aca="true">IF(H220="","",H220-TODAY())</f>
        <v/>
      </c>
      <c r="J220" s="32" t="str">
        <f aca="false">IF(I220="","",IF(I220&lt;0,"Vencido",IF(I220=0,"Vence hoy",IF(I220&lt;=Panel!$C$6,"Por vencer","Vigente"))))</f>
        <v/>
      </c>
      <c r="K220" s="27"/>
      <c r="L220" s="27"/>
      <c r="M220" s="27"/>
      <c r="N220" s="35" t="str">
        <f aca="false">IF(AND(G220&lt;&gt;"",G220&gt;0,K220&lt;&gt;""),K220*365/G220,"")</f>
        <v/>
      </c>
    </row>
    <row r="221" customFormat="false" ht="15" hidden="false" customHeight="false" outlineLevel="0" collapsed="false">
      <c r="A221" s="27"/>
      <c r="B221" s="27"/>
      <c r="C221" s="27"/>
      <c r="D221" s="27"/>
      <c r="E221" s="27"/>
      <c r="F221" s="27"/>
      <c r="G221" s="27"/>
      <c r="H221" s="30" t="str">
        <f aca="false">IF(OR(F221="",G221=""),"",F221+G221)</f>
        <v/>
      </c>
      <c r="I221" s="31" t="str">
        <f aca="true">IF(H221="","",H221-TODAY())</f>
        <v/>
      </c>
      <c r="J221" s="32" t="str">
        <f aca="false">IF(I221="","",IF(I221&lt;0,"Vencido",IF(I221=0,"Vence hoy",IF(I221&lt;=Panel!$C$6,"Por vencer","Vigente"))))</f>
        <v/>
      </c>
      <c r="K221" s="27"/>
      <c r="L221" s="27"/>
      <c r="M221" s="27"/>
      <c r="N221" s="35" t="str">
        <f aca="false">IF(AND(G221&lt;&gt;"",G221&gt;0,K221&lt;&gt;""),K221*365/G221,"")</f>
        <v/>
      </c>
    </row>
    <row r="222" customFormat="false" ht="15" hidden="false" customHeight="false" outlineLevel="0" collapsed="false">
      <c r="A222" s="27"/>
      <c r="B222" s="27"/>
      <c r="C222" s="27"/>
      <c r="D222" s="27"/>
      <c r="E222" s="27"/>
      <c r="F222" s="27"/>
      <c r="G222" s="27"/>
      <c r="H222" s="30" t="str">
        <f aca="false">IF(OR(F222="",G222=""),"",F222+G222)</f>
        <v/>
      </c>
      <c r="I222" s="31" t="str">
        <f aca="true">IF(H222="","",H222-TODAY())</f>
        <v/>
      </c>
      <c r="J222" s="32" t="str">
        <f aca="false">IF(I222="","",IF(I222&lt;0,"Vencido",IF(I222=0,"Vence hoy",IF(I222&lt;=Panel!$C$6,"Por vencer","Vigente"))))</f>
        <v/>
      </c>
      <c r="K222" s="27"/>
      <c r="L222" s="27"/>
      <c r="M222" s="27"/>
      <c r="N222" s="35" t="str">
        <f aca="false">IF(AND(G222&lt;&gt;"",G222&gt;0,K222&lt;&gt;""),K222*365/G222,"")</f>
        <v/>
      </c>
    </row>
    <row r="223" customFormat="false" ht="15" hidden="false" customHeight="false" outlineLevel="0" collapsed="false">
      <c r="A223" s="27"/>
      <c r="B223" s="27"/>
      <c r="C223" s="27"/>
      <c r="D223" s="27"/>
      <c r="E223" s="27"/>
      <c r="F223" s="27"/>
      <c r="G223" s="27"/>
      <c r="H223" s="30" t="str">
        <f aca="false">IF(OR(F223="",G223=""),"",F223+G223)</f>
        <v/>
      </c>
      <c r="I223" s="31" t="str">
        <f aca="true">IF(H223="","",H223-TODAY())</f>
        <v/>
      </c>
      <c r="J223" s="32" t="str">
        <f aca="false">IF(I223="","",IF(I223&lt;0,"Vencido",IF(I223=0,"Vence hoy",IF(I223&lt;=Panel!$C$6,"Por vencer","Vigente"))))</f>
        <v/>
      </c>
      <c r="K223" s="27"/>
      <c r="L223" s="27"/>
      <c r="M223" s="27"/>
      <c r="N223" s="35" t="str">
        <f aca="false">IF(AND(G223&lt;&gt;"",G223&gt;0,K223&lt;&gt;""),K223*365/G223,"")</f>
        <v/>
      </c>
    </row>
    <row r="224" customFormat="false" ht="15" hidden="false" customHeight="false" outlineLevel="0" collapsed="false">
      <c r="A224" s="27"/>
      <c r="B224" s="27"/>
      <c r="C224" s="27"/>
      <c r="D224" s="27"/>
      <c r="E224" s="27"/>
      <c r="F224" s="27"/>
      <c r="G224" s="27"/>
      <c r="H224" s="30" t="str">
        <f aca="false">IF(OR(F224="",G224=""),"",F224+G224)</f>
        <v/>
      </c>
      <c r="I224" s="31" t="str">
        <f aca="true">IF(H224="","",H224-TODAY())</f>
        <v/>
      </c>
      <c r="J224" s="32" t="str">
        <f aca="false">IF(I224="","",IF(I224&lt;0,"Vencido",IF(I224=0,"Vence hoy",IF(I224&lt;=Panel!$C$6,"Por vencer","Vigente"))))</f>
        <v/>
      </c>
      <c r="K224" s="27"/>
      <c r="L224" s="27"/>
      <c r="M224" s="27"/>
      <c r="N224" s="35" t="str">
        <f aca="false">IF(AND(G224&lt;&gt;"",G224&gt;0,K224&lt;&gt;""),K224*365/G224,"")</f>
        <v/>
      </c>
    </row>
    <row r="225" customFormat="false" ht="15" hidden="false" customHeight="false" outlineLevel="0" collapsed="false">
      <c r="A225" s="27"/>
      <c r="B225" s="27"/>
      <c r="C225" s="27"/>
      <c r="D225" s="27"/>
      <c r="E225" s="27"/>
      <c r="F225" s="27"/>
      <c r="G225" s="27"/>
      <c r="H225" s="30" t="str">
        <f aca="false">IF(OR(F225="",G225=""),"",F225+G225)</f>
        <v/>
      </c>
      <c r="I225" s="31" t="str">
        <f aca="true">IF(H225="","",H225-TODAY())</f>
        <v/>
      </c>
      <c r="J225" s="32" t="str">
        <f aca="false">IF(I225="","",IF(I225&lt;0,"Vencido",IF(I225=0,"Vence hoy",IF(I225&lt;=Panel!$C$6,"Por vencer","Vigente"))))</f>
        <v/>
      </c>
      <c r="K225" s="27"/>
      <c r="L225" s="27"/>
      <c r="M225" s="27"/>
      <c r="N225" s="35" t="str">
        <f aca="false">IF(AND(G225&lt;&gt;"",G225&gt;0,K225&lt;&gt;""),K225*365/G225,"")</f>
        <v/>
      </c>
    </row>
    <row r="226" customFormat="false" ht="15" hidden="false" customHeight="false" outlineLevel="0" collapsed="false">
      <c r="A226" s="27"/>
      <c r="B226" s="27"/>
      <c r="C226" s="27"/>
      <c r="D226" s="27"/>
      <c r="E226" s="27"/>
      <c r="F226" s="27"/>
      <c r="G226" s="27"/>
      <c r="H226" s="30" t="str">
        <f aca="false">IF(OR(F226="",G226=""),"",F226+G226)</f>
        <v/>
      </c>
      <c r="I226" s="31" t="str">
        <f aca="true">IF(H226="","",H226-TODAY())</f>
        <v/>
      </c>
      <c r="J226" s="32" t="str">
        <f aca="false">IF(I226="","",IF(I226&lt;0,"Vencido",IF(I226=0,"Vence hoy",IF(I226&lt;=Panel!$C$6,"Por vencer","Vigente"))))</f>
        <v/>
      </c>
      <c r="K226" s="27"/>
      <c r="L226" s="27"/>
      <c r="M226" s="27"/>
      <c r="N226" s="35" t="str">
        <f aca="false">IF(AND(G226&lt;&gt;"",G226&gt;0,K226&lt;&gt;""),K226*365/G226,"")</f>
        <v/>
      </c>
    </row>
    <row r="227" customFormat="false" ht="15" hidden="false" customHeight="false" outlineLevel="0" collapsed="false">
      <c r="A227" s="27"/>
      <c r="B227" s="27"/>
      <c r="C227" s="27"/>
      <c r="D227" s="27"/>
      <c r="E227" s="27"/>
      <c r="F227" s="27"/>
      <c r="G227" s="27"/>
      <c r="H227" s="30" t="str">
        <f aca="false">IF(OR(F227="",G227=""),"",F227+G227)</f>
        <v/>
      </c>
      <c r="I227" s="31" t="str">
        <f aca="true">IF(H227="","",H227-TODAY())</f>
        <v/>
      </c>
      <c r="J227" s="32" t="str">
        <f aca="false">IF(I227="","",IF(I227&lt;0,"Vencido",IF(I227=0,"Vence hoy",IF(I227&lt;=Panel!$C$6,"Por vencer","Vigente"))))</f>
        <v/>
      </c>
      <c r="K227" s="27"/>
      <c r="L227" s="27"/>
      <c r="M227" s="27"/>
      <c r="N227" s="35" t="str">
        <f aca="false">IF(AND(G227&lt;&gt;"",G227&gt;0,K227&lt;&gt;""),K227*365/G227,"")</f>
        <v/>
      </c>
    </row>
    <row r="228" customFormat="false" ht="15" hidden="false" customHeight="false" outlineLevel="0" collapsed="false">
      <c r="A228" s="27"/>
      <c r="B228" s="27"/>
      <c r="C228" s="27"/>
      <c r="D228" s="27"/>
      <c r="E228" s="27"/>
      <c r="F228" s="27"/>
      <c r="G228" s="27"/>
      <c r="H228" s="30" t="str">
        <f aca="false">IF(OR(F228="",G228=""),"",F228+G228)</f>
        <v/>
      </c>
      <c r="I228" s="31" t="str">
        <f aca="true">IF(H228="","",H228-TODAY())</f>
        <v/>
      </c>
      <c r="J228" s="32" t="str">
        <f aca="false">IF(I228="","",IF(I228&lt;0,"Vencido",IF(I228=0,"Vence hoy",IF(I228&lt;=Panel!$C$6,"Por vencer","Vigente"))))</f>
        <v/>
      </c>
      <c r="K228" s="27"/>
      <c r="L228" s="27"/>
      <c r="M228" s="27"/>
      <c r="N228" s="35" t="str">
        <f aca="false">IF(AND(G228&lt;&gt;"",G228&gt;0,K228&lt;&gt;""),K228*365/G228,"")</f>
        <v/>
      </c>
    </row>
    <row r="229" customFormat="false" ht="15" hidden="false" customHeight="false" outlineLevel="0" collapsed="false">
      <c r="A229" s="27"/>
      <c r="B229" s="27"/>
      <c r="C229" s="27"/>
      <c r="D229" s="27"/>
      <c r="E229" s="27"/>
      <c r="F229" s="27"/>
      <c r="G229" s="27"/>
      <c r="H229" s="30" t="str">
        <f aca="false">IF(OR(F229="",G229=""),"",F229+G229)</f>
        <v/>
      </c>
      <c r="I229" s="31" t="str">
        <f aca="true">IF(H229="","",H229-TODAY())</f>
        <v/>
      </c>
      <c r="J229" s="32" t="str">
        <f aca="false">IF(I229="","",IF(I229&lt;0,"Vencido",IF(I229=0,"Vence hoy",IF(I229&lt;=Panel!$C$6,"Por vencer","Vigente"))))</f>
        <v/>
      </c>
      <c r="K229" s="27"/>
      <c r="L229" s="27"/>
      <c r="M229" s="27"/>
      <c r="N229" s="35" t="str">
        <f aca="false">IF(AND(G229&lt;&gt;"",G229&gt;0,K229&lt;&gt;""),K229*365/G229,"")</f>
        <v/>
      </c>
    </row>
    <row r="230" customFormat="false" ht="15" hidden="false" customHeight="false" outlineLevel="0" collapsed="false">
      <c r="A230" s="27"/>
      <c r="B230" s="27"/>
      <c r="C230" s="27"/>
      <c r="D230" s="27"/>
      <c r="E230" s="27"/>
      <c r="F230" s="27"/>
      <c r="G230" s="27"/>
      <c r="H230" s="30" t="str">
        <f aca="false">IF(OR(F230="",G230=""),"",F230+G230)</f>
        <v/>
      </c>
      <c r="I230" s="31" t="str">
        <f aca="true">IF(H230="","",H230-TODAY())</f>
        <v/>
      </c>
      <c r="J230" s="32" t="str">
        <f aca="false">IF(I230="","",IF(I230&lt;0,"Vencido",IF(I230=0,"Vence hoy",IF(I230&lt;=Panel!$C$6,"Por vencer","Vigente"))))</f>
        <v/>
      </c>
      <c r="K230" s="27"/>
      <c r="L230" s="27"/>
      <c r="M230" s="27"/>
      <c r="N230" s="35" t="str">
        <f aca="false">IF(AND(G230&lt;&gt;"",G230&gt;0,K230&lt;&gt;""),K230*365/G230,"")</f>
        <v/>
      </c>
    </row>
    <row r="231" customFormat="false" ht="15" hidden="false" customHeight="false" outlineLevel="0" collapsed="false">
      <c r="A231" s="27"/>
      <c r="B231" s="27"/>
      <c r="C231" s="27"/>
      <c r="D231" s="27"/>
      <c r="E231" s="27"/>
      <c r="F231" s="27"/>
      <c r="G231" s="27"/>
      <c r="H231" s="30" t="str">
        <f aca="false">IF(OR(F231="",G231=""),"",F231+G231)</f>
        <v/>
      </c>
      <c r="I231" s="31" t="str">
        <f aca="true">IF(H231="","",H231-TODAY())</f>
        <v/>
      </c>
      <c r="J231" s="32" t="str">
        <f aca="false">IF(I231="","",IF(I231&lt;0,"Vencido",IF(I231=0,"Vence hoy",IF(I231&lt;=Panel!$C$6,"Por vencer","Vigente"))))</f>
        <v/>
      </c>
      <c r="K231" s="27"/>
      <c r="L231" s="27"/>
      <c r="M231" s="27"/>
      <c r="N231" s="35" t="str">
        <f aca="false">IF(AND(G231&lt;&gt;"",G231&gt;0,K231&lt;&gt;""),K231*365/G231,"")</f>
        <v/>
      </c>
    </row>
    <row r="232" customFormat="false" ht="15" hidden="false" customHeight="false" outlineLevel="0" collapsed="false">
      <c r="A232" s="27"/>
      <c r="B232" s="27"/>
      <c r="C232" s="27"/>
      <c r="D232" s="27"/>
      <c r="E232" s="27"/>
      <c r="F232" s="27"/>
      <c r="G232" s="27"/>
      <c r="H232" s="30" t="str">
        <f aca="false">IF(OR(F232="",G232=""),"",F232+G232)</f>
        <v/>
      </c>
      <c r="I232" s="31" t="str">
        <f aca="true">IF(H232="","",H232-TODAY())</f>
        <v/>
      </c>
      <c r="J232" s="32" t="str">
        <f aca="false">IF(I232="","",IF(I232&lt;0,"Vencido",IF(I232=0,"Vence hoy",IF(I232&lt;=Panel!$C$6,"Por vencer","Vigente"))))</f>
        <v/>
      </c>
      <c r="K232" s="27"/>
      <c r="L232" s="27"/>
      <c r="M232" s="27"/>
      <c r="N232" s="35" t="str">
        <f aca="false">IF(AND(G232&lt;&gt;"",G232&gt;0,K232&lt;&gt;""),K232*365/G232,"")</f>
        <v/>
      </c>
    </row>
    <row r="233" customFormat="false" ht="15" hidden="false" customHeight="false" outlineLevel="0" collapsed="false">
      <c r="A233" s="27"/>
      <c r="B233" s="27"/>
      <c r="C233" s="27"/>
      <c r="D233" s="27"/>
      <c r="E233" s="27"/>
      <c r="F233" s="27"/>
      <c r="G233" s="27"/>
      <c r="H233" s="30" t="str">
        <f aca="false">IF(OR(F233="",G233=""),"",F233+G233)</f>
        <v/>
      </c>
      <c r="I233" s="31" t="str">
        <f aca="true">IF(H233="","",H233-TODAY())</f>
        <v/>
      </c>
      <c r="J233" s="32" t="str">
        <f aca="false">IF(I233="","",IF(I233&lt;0,"Vencido",IF(I233=0,"Vence hoy",IF(I233&lt;=Panel!$C$6,"Por vencer","Vigente"))))</f>
        <v/>
      </c>
      <c r="K233" s="27"/>
      <c r="L233" s="27"/>
      <c r="M233" s="27"/>
      <c r="N233" s="35" t="str">
        <f aca="false">IF(AND(G233&lt;&gt;"",G233&gt;0,K233&lt;&gt;""),K233*365/G233,"")</f>
        <v/>
      </c>
    </row>
    <row r="234" customFormat="false" ht="15" hidden="false" customHeight="false" outlineLevel="0" collapsed="false">
      <c r="A234" s="27"/>
      <c r="B234" s="27"/>
      <c r="C234" s="27"/>
      <c r="D234" s="27"/>
      <c r="E234" s="27"/>
      <c r="F234" s="27"/>
      <c r="G234" s="27"/>
      <c r="H234" s="30" t="str">
        <f aca="false">IF(OR(F234="",G234=""),"",F234+G234)</f>
        <v/>
      </c>
      <c r="I234" s="31" t="str">
        <f aca="true">IF(H234="","",H234-TODAY())</f>
        <v/>
      </c>
      <c r="J234" s="32" t="str">
        <f aca="false">IF(I234="","",IF(I234&lt;0,"Vencido",IF(I234=0,"Vence hoy",IF(I234&lt;=Panel!$C$6,"Por vencer","Vigente"))))</f>
        <v/>
      </c>
      <c r="K234" s="27"/>
      <c r="L234" s="27"/>
      <c r="M234" s="27"/>
      <c r="N234" s="35" t="str">
        <f aca="false">IF(AND(G234&lt;&gt;"",G234&gt;0,K234&lt;&gt;""),K234*365/G234,"")</f>
        <v/>
      </c>
    </row>
    <row r="235" customFormat="false" ht="15" hidden="false" customHeight="false" outlineLevel="0" collapsed="false">
      <c r="A235" s="27"/>
      <c r="B235" s="27"/>
      <c r="C235" s="27"/>
      <c r="D235" s="27"/>
      <c r="E235" s="27"/>
      <c r="F235" s="27"/>
      <c r="G235" s="27"/>
      <c r="H235" s="30" t="str">
        <f aca="false">IF(OR(F235="",G235=""),"",F235+G235)</f>
        <v/>
      </c>
      <c r="I235" s="31" t="str">
        <f aca="true">IF(H235="","",H235-TODAY())</f>
        <v/>
      </c>
      <c r="J235" s="32" t="str">
        <f aca="false">IF(I235="","",IF(I235&lt;0,"Vencido",IF(I235=0,"Vence hoy",IF(I235&lt;=Panel!$C$6,"Por vencer","Vigente"))))</f>
        <v/>
      </c>
      <c r="K235" s="27"/>
      <c r="L235" s="27"/>
      <c r="M235" s="27"/>
      <c r="N235" s="35" t="str">
        <f aca="false">IF(AND(G235&lt;&gt;"",G235&gt;0,K235&lt;&gt;""),K235*365/G235,"")</f>
        <v/>
      </c>
    </row>
    <row r="236" customFormat="false" ht="15" hidden="false" customHeight="false" outlineLevel="0" collapsed="false">
      <c r="A236" s="27"/>
      <c r="B236" s="27"/>
      <c r="C236" s="27"/>
      <c r="D236" s="27"/>
      <c r="E236" s="27"/>
      <c r="F236" s="27"/>
      <c r="G236" s="27"/>
      <c r="H236" s="30" t="str">
        <f aca="false">IF(OR(F236="",G236=""),"",F236+G236)</f>
        <v/>
      </c>
      <c r="I236" s="31" t="str">
        <f aca="true">IF(H236="","",H236-TODAY())</f>
        <v/>
      </c>
      <c r="J236" s="32" t="str">
        <f aca="false">IF(I236="","",IF(I236&lt;0,"Vencido",IF(I236=0,"Vence hoy",IF(I236&lt;=Panel!$C$6,"Por vencer","Vigente"))))</f>
        <v/>
      </c>
      <c r="K236" s="27"/>
      <c r="L236" s="27"/>
      <c r="M236" s="27"/>
      <c r="N236" s="35" t="str">
        <f aca="false">IF(AND(G236&lt;&gt;"",G236&gt;0,K236&lt;&gt;""),K236*365/G236,"")</f>
        <v/>
      </c>
    </row>
    <row r="237" customFormat="false" ht="15" hidden="false" customHeight="false" outlineLevel="0" collapsed="false">
      <c r="A237" s="27"/>
      <c r="B237" s="27"/>
      <c r="C237" s="27"/>
      <c r="D237" s="27"/>
      <c r="E237" s="27"/>
      <c r="F237" s="27"/>
      <c r="G237" s="27"/>
      <c r="H237" s="30" t="str">
        <f aca="false">IF(OR(F237="",G237=""),"",F237+G237)</f>
        <v/>
      </c>
      <c r="I237" s="31" t="str">
        <f aca="true">IF(H237="","",H237-TODAY())</f>
        <v/>
      </c>
      <c r="J237" s="32" t="str">
        <f aca="false">IF(I237="","",IF(I237&lt;0,"Vencido",IF(I237=0,"Vence hoy",IF(I237&lt;=Panel!$C$6,"Por vencer","Vigente"))))</f>
        <v/>
      </c>
      <c r="K237" s="27"/>
      <c r="L237" s="27"/>
      <c r="M237" s="27"/>
      <c r="N237" s="35" t="str">
        <f aca="false">IF(AND(G237&lt;&gt;"",G237&gt;0,K237&lt;&gt;""),K237*365/G237,"")</f>
        <v/>
      </c>
    </row>
    <row r="238" customFormat="false" ht="15" hidden="false" customHeight="false" outlineLevel="0" collapsed="false">
      <c r="A238" s="27"/>
      <c r="B238" s="27"/>
      <c r="C238" s="27"/>
      <c r="D238" s="27"/>
      <c r="E238" s="27"/>
      <c r="F238" s="27"/>
      <c r="G238" s="27"/>
      <c r="H238" s="30" t="str">
        <f aca="false">IF(OR(F238="",G238=""),"",F238+G238)</f>
        <v/>
      </c>
      <c r="I238" s="31" t="str">
        <f aca="true">IF(H238="","",H238-TODAY())</f>
        <v/>
      </c>
      <c r="J238" s="32" t="str">
        <f aca="false">IF(I238="","",IF(I238&lt;0,"Vencido",IF(I238=0,"Vence hoy",IF(I238&lt;=Panel!$C$6,"Por vencer","Vigente"))))</f>
        <v/>
      </c>
      <c r="K238" s="27"/>
      <c r="L238" s="27"/>
      <c r="M238" s="27"/>
      <c r="N238" s="35" t="str">
        <f aca="false">IF(AND(G238&lt;&gt;"",G238&gt;0,K238&lt;&gt;""),K238*365/G238,"")</f>
        <v/>
      </c>
    </row>
    <row r="239" customFormat="false" ht="15" hidden="false" customHeight="false" outlineLevel="0" collapsed="false">
      <c r="A239" s="27"/>
      <c r="B239" s="27"/>
      <c r="C239" s="27"/>
      <c r="D239" s="27"/>
      <c r="E239" s="27"/>
      <c r="F239" s="27"/>
      <c r="G239" s="27"/>
      <c r="H239" s="30" t="str">
        <f aca="false">IF(OR(F239="",G239=""),"",F239+G239)</f>
        <v/>
      </c>
      <c r="I239" s="31" t="str">
        <f aca="true">IF(H239="","",H239-TODAY())</f>
        <v/>
      </c>
      <c r="J239" s="32" t="str">
        <f aca="false">IF(I239="","",IF(I239&lt;0,"Vencido",IF(I239=0,"Vence hoy",IF(I239&lt;=Panel!$C$6,"Por vencer","Vigente"))))</f>
        <v/>
      </c>
      <c r="K239" s="27"/>
      <c r="L239" s="27"/>
      <c r="M239" s="27"/>
      <c r="N239" s="35" t="str">
        <f aca="false">IF(AND(G239&lt;&gt;"",G239&gt;0,K239&lt;&gt;""),K239*365/G239,"")</f>
        <v/>
      </c>
    </row>
    <row r="240" customFormat="false" ht="15" hidden="false" customHeight="false" outlineLevel="0" collapsed="false">
      <c r="A240" s="27"/>
      <c r="B240" s="27"/>
      <c r="C240" s="27"/>
      <c r="D240" s="27"/>
      <c r="E240" s="27"/>
      <c r="F240" s="27"/>
      <c r="G240" s="27"/>
      <c r="H240" s="30" t="str">
        <f aca="false">IF(OR(F240="",G240=""),"",F240+G240)</f>
        <v/>
      </c>
      <c r="I240" s="31" t="str">
        <f aca="true">IF(H240="","",H240-TODAY())</f>
        <v/>
      </c>
      <c r="J240" s="32" t="str">
        <f aca="false">IF(I240="","",IF(I240&lt;0,"Vencido",IF(I240=0,"Vence hoy",IF(I240&lt;=Panel!$C$6,"Por vencer","Vigente"))))</f>
        <v/>
      </c>
      <c r="K240" s="27"/>
      <c r="L240" s="27"/>
      <c r="M240" s="27"/>
      <c r="N240" s="35" t="str">
        <f aca="false">IF(AND(G240&lt;&gt;"",G240&gt;0,K240&lt;&gt;""),K240*365/G240,"")</f>
        <v/>
      </c>
    </row>
    <row r="241" customFormat="false" ht="15" hidden="false" customHeight="false" outlineLevel="0" collapsed="false">
      <c r="A241" s="27"/>
      <c r="B241" s="27"/>
      <c r="C241" s="27"/>
      <c r="D241" s="27"/>
      <c r="E241" s="27"/>
      <c r="F241" s="27"/>
      <c r="G241" s="27"/>
      <c r="H241" s="30" t="str">
        <f aca="false">IF(OR(F241="",G241=""),"",F241+G241)</f>
        <v/>
      </c>
      <c r="I241" s="31" t="str">
        <f aca="true">IF(H241="","",H241-TODAY())</f>
        <v/>
      </c>
      <c r="J241" s="32" t="str">
        <f aca="false">IF(I241="","",IF(I241&lt;0,"Vencido",IF(I241=0,"Vence hoy",IF(I241&lt;=Panel!$C$6,"Por vencer","Vigente"))))</f>
        <v/>
      </c>
      <c r="K241" s="27"/>
      <c r="L241" s="27"/>
      <c r="M241" s="27"/>
      <c r="N241" s="35" t="str">
        <f aca="false">IF(AND(G241&lt;&gt;"",G241&gt;0,K241&lt;&gt;""),K241*365/G241,"")</f>
        <v/>
      </c>
    </row>
    <row r="242" customFormat="false" ht="15" hidden="false" customHeight="false" outlineLevel="0" collapsed="false">
      <c r="A242" s="27"/>
      <c r="B242" s="27"/>
      <c r="C242" s="27"/>
      <c r="D242" s="27"/>
      <c r="E242" s="27"/>
      <c r="F242" s="27"/>
      <c r="G242" s="27"/>
      <c r="H242" s="30" t="str">
        <f aca="false">IF(OR(F242="",G242=""),"",F242+G242)</f>
        <v/>
      </c>
      <c r="I242" s="31" t="str">
        <f aca="true">IF(H242="","",H242-TODAY())</f>
        <v/>
      </c>
      <c r="J242" s="32" t="str">
        <f aca="false">IF(I242="","",IF(I242&lt;0,"Vencido",IF(I242=0,"Vence hoy",IF(I242&lt;=Panel!$C$6,"Por vencer","Vigente"))))</f>
        <v/>
      </c>
      <c r="K242" s="27"/>
      <c r="L242" s="27"/>
      <c r="M242" s="27"/>
      <c r="N242" s="35" t="str">
        <f aca="false">IF(AND(G242&lt;&gt;"",G242&gt;0,K242&lt;&gt;""),K242*365/G242,"")</f>
        <v/>
      </c>
    </row>
    <row r="243" customFormat="false" ht="15" hidden="false" customHeight="false" outlineLevel="0" collapsed="false">
      <c r="A243" s="27"/>
      <c r="B243" s="27"/>
      <c r="C243" s="27"/>
      <c r="D243" s="27"/>
      <c r="E243" s="27"/>
      <c r="F243" s="27"/>
      <c r="G243" s="27"/>
      <c r="H243" s="30" t="str">
        <f aca="false">IF(OR(F243="",G243=""),"",F243+G243)</f>
        <v/>
      </c>
      <c r="I243" s="31" t="str">
        <f aca="true">IF(H243="","",H243-TODAY())</f>
        <v/>
      </c>
      <c r="J243" s="32" t="str">
        <f aca="false">IF(I243="","",IF(I243&lt;0,"Vencido",IF(I243=0,"Vence hoy",IF(I243&lt;=Panel!$C$6,"Por vencer","Vigente"))))</f>
        <v/>
      </c>
      <c r="K243" s="27"/>
      <c r="L243" s="27"/>
      <c r="M243" s="27"/>
      <c r="N243" s="35" t="str">
        <f aca="false">IF(AND(G243&lt;&gt;"",G243&gt;0,K243&lt;&gt;""),K243*365/G243,"")</f>
        <v/>
      </c>
    </row>
    <row r="244" customFormat="false" ht="15" hidden="false" customHeight="false" outlineLevel="0" collapsed="false">
      <c r="A244" s="27"/>
      <c r="B244" s="27"/>
      <c r="C244" s="27"/>
      <c r="D244" s="27"/>
      <c r="E244" s="27"/>
      <c r="F244" s="27"/>
      <c r="G244" s="27"/>
      <c r="H244" s="30" t="str">
        <f aca="false">IF(OR(F244="",G244=""),"",F244+G244)</f>
        <v/>
      </c>
      <c r="I244" s="31" t="str">
        <f aca="true">IF(H244="","",H244-TODAY())</f>
        <v/>
      </c>
      <c r="J244" s="32" t="str">
        <f aca="false">IF(I244="","",IF(I244&lt;0,"Vencido",IF(I244=0,"Vence hoy",IF(I244&lt;=Panel!$C$6,"Por vencer","Vigente"))))</f>
        <v/>
      </c>
      <c r="K244" s="27"/>
      <c r="L244" s="27"/>
      <c r="M244" s="27"/>
      <c r="N244" s="35" t="str">
        <f aca="false">IF(AND(G244&lt;&gt;"",G244&gt;0,K244&lt;&gt;""),K244*365/G244,"")</f>
        <v/>
      </c>
    </row>
    <row r="245" customFormat="false" ht="15" hidden="false" customHeight="false" outlineLevel="0" collapsed="false">
      <c r="A245" s="27"/>
      <c r="B245" s="27"/>
      <c r="C245" s="27"/>
      <c r="D245" s="27"/>
      <c r="E245" s="27"/>
      <c r="F245" s="27"/>
      <c r="G245" s="27"/>
      <c r="H245" s="30" t="str">
        <f aca="false">IF(OR(F245="",G245=""),"",F245+G245)</f>
        <v/>
      </c>
      <c r="I245" s="31" t="str">
        <f aca="true">IF(H245="","",H245-TODAY())</f>
        <v/>
      </c>
      <c r="J245" s="32" t="str">
        <f aca="false">IF(I245="","",IF(I245&lt;0,"Vencido",IF(I245=0,"Vence hoy",IF(I245&lt;=Panel!$C$6,"Por vencer","Vigente"))))</f>
        <v/>
      </c>
      <c r="K245" s="27"/>
      <c r="L245" s="27"/>
      <c r="M245" s="27"/>
      <c r="N245" s="35" t="str">
        <f aca="false">IF(AND(G245&lt;&gt;"",G245&gt;0,K245&lt;&gt;""),K245*365/G245,"")</f>
        <v/>
      </c>
    </row>
    <row r="246" customFormat="false" ht="15" hidden="false" customHeight="false" outlineLevel="0" collapsed="false">
      <c r="A246" s="27"/>
      <c r="B246" s="27"/>
      <c r="C246" s="27"/>
      <c r="D246" s="27"/>
      <c r="E246" s="27"/>
      <c r="F246" s="27"/>
      <c r="G246" s="27"/>
      <c r="H246" s="30" t="str">
        <f aca="false">IF(OR(F246="",G246=""),"",F246+G246)</f>
        <v/>
      </c>
      <c r="I246" s="31" t="str">
        <f aca="true">IF(H246="","",H246-TODAY())</f>
        <v/>
      </c>
      <c r="J246" s="32" t="str">
        <f aca="false">IF(I246="","",IF(I246&lt;0,"Vencido",IF(I246=0,"Vence hoy",IF(I246&lt;=Panel!$C$6,"Por vencer","Vigente"))))</f>
        <v/>
      </c>
      <c r="K246" s="27"/>
      <c r="L246" s="27"/>
      <c r="M246" s="27"/>
      <c r="N246" s="35" t="str">
        <f aca="false">IF(AND(G246&lt;&gt;"",G246&gt;0,K246&lt;&gt;""),K246*365/G246,"")</f>
        <v/>
      </c>
    </row>
    <row r="247" customFormat="false" ht="15" hidden="false" customHeight="false" outlineLevel="0" collapsed="false">
      <c r="A247" s="27"/>
      <c r="B247" s="27"/>
      <c r="C247" s="27"/>
      <c r="D247" s="27"/>
      <c r="E247" s="27"/>
      <c r="F247" s="27"/>
      <c r="G247" s="27"/>
      <c r="H247" s="30" t="str">
        <f aca="false">IF(OR(F247="",G247=""),"",F247+G247)</f>
        <v/>
      </c>
      <c r="I247" s="31" t="str">
        <f aca="true">IF(H247="","",H247-TODAY())</f>
        <v/>
      </c>
      <c r="J247" s="32" t="str">
        <f aca="false">IF(I247="","",IF(I247&lt;0,"Vencido",IF(I247=0,"Vence hoy",IF(I247&lt;=Panel!$C$6,"Por vencer","Vigente"))))</f>
        <v/>
      </c>
      <c r="K247" s="27"/>
      <c r="L247" s="27"/>
      <c r="M247" s="27"/>
      <c r="N247" s="35" t="str">
        <f aca="false">IF(AND(G247&lt;&gt;"",G247&gt;0,K247&lt;&gt;""),K247*365/G247,"")</f>
        <v/>
      </c>
    </row>
    <row r="248" customFormat="false" ht="15" hidden="false" customHeight="false" outlineLevel="0" collapsed="false">
      <c r="A248" s="27"/>
      <c r="B248" s="27"/>
      <c r="C248" s="27"/>
      <c r="D248" s="27"/>
      <c r="E248" s="27"/>
      <c r="F248" s="27"/>
      <c r="G248" s="27"/>
      <c r="H248" s="30" t="str">
        <f aca="false">IF(OR(F248="",G248=""),"",F248+G248)</f>
        <v/>
      </c>
      <c r="I248" s="31" t="str">
        <f aca="true">IF(H248="","",H248-TODAY())</f>
        <v/>
      </c>
      <c r="J248" s="32" t="str">
        <f aca="false">IF(I248="","",IF(I248&lt;0,"Vencido",IF(I248=0,"Vence hoy",IF(I248&lt;=Panel!$C$6,"Por vencer","Vigente"))))</f>
        <v/>
      </c>
      <c r="K248" s="27"/>
      <c r="L248" s="27"/>
      <c r="M248" s="27"/>
      <c r="N248" s="35" t="str">
        <f aca="false">IF(AND(G248&lt;&gt;"",G248&gt;0,K248&lt;&gt;""),K248*365/G248,"")</f>
        <v/>
      </c>
    </row>
    <row r="249" customFormat="false" ht="15" hidden="false" customHeight="false" outlineLevel="0" collapsed="false">
      <c r="A249" s="27"/>
      <c r="B249" s="27"/>
      <c r="C249" s="27"/>
      <c r="D249" s="27"/>
      <c r="E249" s="27"/>
      <c r="F249" s="27"/>
      <c r="G249" s="27"/>
      <c r="H249" s="30" t="str">
        <f aca="false">IF(OR(F249="",G249=""),"",F249+G249)</f>
        <v/>
      </c>
      <c r="I249" s="31" t="str">
        <f aca="true">IF(H249="","",H249-TODAY())</f>
        <v/>
      </c>
      <c r="J249" s="32" t="str">
        <f aca="false">IF(I249="","",IF(I249&lt;0,"Vencido",IF(I249=0,"Vence hoy",IF(I249&lt;=Panel!$C$6,"Por vencer","Vigente"))))</f>
        <v/>
      </c>
      <c r="K249" s="27"/>
      <c r="L249" s="27"/>
      <c r="M249" s="27"/>
      <c r="N249" s="35" t="str">
        <f aca="false">IF(AND(G249&lt;&gt;"",G249&gt;0,K249&lt;&gt;""),K249*365/G249,"")</f>
        <v/>
      </c>
    </row>
    <row r="250" customFormat="false" ht="15" hidden="false" customHeight="false" outlineLevel="0" collapsed="false">
      <c r="A250" s="27"/>
      <c r="B250" s="27"/>
      <c r="C250" s="27"/>
      <c r="D250" s="27"/>
      <c r="E250" s="27"/>
      <c r="F250" s="27"/>
      <c r="G250" s="27"/>
      <c r="H250" s="30" t="str">
        <f aca="false">IF(OR(F250="",G250=""),"",F250+G250)</f>
        <v/>
      </c>
      <c r="I250" s="31" t="str">
        <f aca="true">IF(H250="","",H250-TODAY())</f>
        <v/>
      </c>
      <c r="J250" s="32" t="str">
        <f aca="false">IF(I250="","",IF(I250&lt;0,"Vencido",IF(I250=0,"Vence hoy",IF(I250&lt;=Panel!$C$6,"Por vencer","Vigente"))))</f>
        <v/>
      </c>
      <c r="K250" s="27"/>
      <c r="L250" s="27"/>
      <c r="M250" s="27"/>
      <c r="N250" s="35" t="str">
        <f aca="false">IF(AND(G250&lt;&gt;"",G250&gt;0,K250&lt;&gt;""),K250*365/G250,"")</f>
        <v/>
      </c>
    </row>
    <row r="251" customFormat="false" ht="15" hidden="false" customHeight="false" outlineLevel="0" collapsed="false">
      <c r="A251" s="27"/>
      <c r="B251" s="27"/>
      <c r="C251" s="27"/>
      <c r="D251" s="27"/>
      <c r="E251" s="27"/>
      <c r="F251" s="27"/>
      <c r="G251" s="27"/>
      <c r="H251" s="30" t="str">
        <f aca="false">IF(OR(F251="",G251=""),"",F251+G251)</f>
        <v/>
      </c>
      <c r="I251" s="31" t="str">
        <f aca="true">IF(H251="","",H251-TODAY())</f>
        <v/>
      </c>
      <c r="J251" s="32" t="str">
        <f aca="false">IF(I251="","",IF(I251&lt;0,"Vencido",IF(I251=0,"Vence hoy",IF(I251&lt;=Panel!$C$6,"Por vencer","Vigente"))))</f>
        <v/>
      </c>
      <c r="K251" s="27"/>
      <c r="L251" s="27"/>
      <c r="M251" s="27"/>
      <c r="N251" s="35" t="str">
        <f aca="false">IF(AND(G251&lt;&gt;"",G251&gt;0,K251&lt;&gt;""),K251*365/G251,"")</f>
        <v/>
      </c>
    </row>
    <row r="252" customFormat="false" ht="15" hidden="false" customHeight="false" outlineLevel="0" collapsed="false">
      <c r="A252" s="27"/>
      <c r="B252" s="27"/>
      <c r="C252" s="27"/>
      <c r="D252" s="27"/>
      <c r="E252" s="27"/>
      <c r="F252" s="27"/>
      <c r="G252" s="27"/>
      <c r="H252" s="30" t="str">
        <f aca="false">IF(OR(F252="",G252=""),"",F252+G252)</f>
        <v/>
      </c>
      <c r="I252" s="31" t="str">
        <f aca="true">IF(H252="","",H252-TODAY())</f>
        <v/>
      </c>
      <c r="J252" s="32" t="str">
        <f aca="false">IF(I252="","",IF(I252&lt;0,"Vencido",IF(I252=0,"Vence hoy",IF(I252&lt;=Panel!$C$6,"Por vencer","Vigente"))))</f>
        <v/>
      </c>
      <c r="K252" s="27"/>
      <c r="L252" s="27"/>
      <c r="M252" s="27"/>
      <c r="N252" s="35" t="str">
        <f aca="false">IF(AND(G252&lt;&gt;"",G252&gt;0,K252&lt;&gt;""),K252*365/G252,"")</f>
        <v/>
      </c>
    </row>
    <row r="253" customFormat="false" ht="15" hidden="false" customHeight="false" outlineLevel="0" collapsed="false">
      <c r="A253" s="27"/>
      <c r="B253" s="27"/>
      <c r="C253" s="27"/>
      <c r="D253" s="27"/>
      <c r="E253" s="27"/>
      <c r="F253" s="27"/>
      <c r="G253" s="27"/>
      <c r="H253" s="30" t="str">
        <f aca="false">IF(OR(F253="",G253=""),"",F253+G253)</f>
        <v/>
      </c>
      <c r="I253" s="31" t="str">
        <f aca="true">IF(H253="","",H253-TODAY())</f>
        <v/>
      </c>
      <c r="J253" s="32" t="str">
        <f aca="false">IF(I253="","",IF(I253&lt;0,"Vencido",IF(I253=0,"Vence hoy",IF(I253&lt;=Panel!$C$6,"Por vencer","Vigente"))))</f>
        <v/>
      </c>
      <c r="K253" s="27"/>
      <c r="L253" s="27"/>
      <c r="M253" s="27"/>
      <c r="N253" s="35" t="str">
        <f aca="false">IF(AND(G253&lt;&gt;"",G253&gt;0,K253&lt;&gt;""),K253*365/G253,"")</f>
        <v/>
      </c>
    </row>
    <row r="254" customFormat="false" ht="15" hidden="false" customHeight="false" outlineLevel="0" collapsed="false">
      <c r="A254" s="27"/>
      <c r="B254" s="27"/>
      <c r="C254" s="27"/>
      <c r="D254" s="27"/>
      <c r="E254" s="27"/>
      <c r="F254" s="27"/>
      <c r="G254" s="27"/>
      <c r="H254" s="30" t="str">
        <f aca="false">IF(OR(F254="",G254=""),"",F254+G254)</f>
        <v/>
      </c>
      <c r="I254" s="31" t="str">
        <f aca="true">IF(H254="","",H254-TODAY())</f>
        <v/>
      </c>
      <c r="J254" s="32" t="str">
        <f aca="false">IF(I254="","",IF(I254&lt;0,"Vencido",IF(I254=0,"Vence hoy",IF(I254&lt;=Panel!$C$6,"Por vencer","Vigente"))))</f>
        <v/>
      </c>
      <c r="K254" s="27"/>
      <c r="L254" s="27"/>
      <c r="M254" s="27"/>
      <c r="N254" s="35" t="str">
        <f aca="false">IF(AND(G254&lt;&gt;"",G254&gt;0,K254&lt;&gt;""),K254*365/G254,"")</f>
        <v/>
      </c>
    </row>
    <row r="255" customFormat="false" ht="15" hidden="false" customHeight="false" outlineLevel="0" collapsed="false">
      <c r="A255" s="27"/>
      <c r="B255" s="27"/>
      <c r="C255" s="27"/>
      <c r="D255" s="27"/>
      <c r="E255" s="27"/>
      <c r="F255" s="27"/>
      <c r="G255" s="27"/>
      <c r="H255" s="30" t="str">
        <f aca="false">IF(OR(F255="",G255=""),"",F255+G255)</f>
        <v/>
      </c>
      <c r="I255" s="31" t="str">
        <f aca="true">IF(H255="","",H255-TODAY())</f>
        <v/>
      </c>
      <c r="J255" s="32" t="str">
        <f aca="false">IF(I255="","",IF(I255&lt;0,"Vencido",IF(I255=0,"Vence hoy",IF(I255&lt;=Panel!$C$6,"Por vencer","Vigente"))))</f>
        <v/>
      </c>
      <c r="K255" s="27"/>
      <c r="L255" s="27"/>
      <c r="M255" s="27"/>
      <c r="N255" s="35" t="str">
        <f aca="false">IF(AND(G255&lt;&gt;"",G255&gt;0,K255&lt;&gt;""),K255*365/G255,"")</f>
        <v/>
      </c>
    </row>
    <row r="256" customFormat="false" ht="15" hidden="false" customHeight="false" outlineLevel="0" collapsed="false">
      <c r="A256" s="27"/>
      <c r="B256" s="27"/>
      <c r="C256" s="27"/>
      <c r="D256" s="27"/>
      <c r="E256" s="27"/>
      <c r="F256" s="27"/>
      <c r="G256" s="27"/>
      <c r="H256" s="30" t="str">
        <f aca="false">IF(OR(F256="",G256=""),"",F256+G256)</f>
        <v/>
      </c>
      <c r="I256" s="31" t="str">
        <f aca="true">IF(H256="","",H256-TODAY())</f>
        <v/>
      </c>
      <c r="J256" s="32" t="str">
        <f aca="false">IF(I256="","",IF(I256&lt;0,"Vencido",IF(I256=0,"Vence hoy",IF(I256&lt;=Panel!$C$6,"Por vencer","Vigente"))))</f>
        <v/>
      </c>
      <c r="K256" s="27"/>
      <c r="L256" s="27"/>
      <c r="M256" s="27"/>
      <c r="N256" s="35" t="str">
        <f aca="false">IF(AND(G256&lt;&gt;"",G256&gt;0,K256&lt;&gt;""),K256*365/G256,"")</f>
        <v/>
      </c>
    </row>
    <row r="257" customFormat="false" ht="15" hidden="false" customHeight="false" outlineLevel="0" collapsed="false">
      <c r="A257" s="27"/>
      <c r="B257" s="27"/>
      <c r="C257" s="27"/>
      <c r="D257" s="27"/>
      <c r="E257" s="27"/>
      <c r="F257" s="27"/>
      <c r="G257" s="27"/>
      <c r="H257" s="30" t="str">
        <f aca="false">IF(OR(F257="",G257=""),"",F257+G257)</f>
        <v/>
      </c>
      <c r="I257" s="31" t="str">
        <f aca="true">IF(H257="","",H257-TODAY())</f>
        <v/>
      </c>
      <c r="J257" s="32" t="str">
        <f aca="false">IF(I257="","",IF(I257&lt;0,"Vencido",IF(I257=0,"Vence hoy",IF(I257&lt;=Panel!$C$6,"Por vencer","Vigente"))))</f>
        <v/>
      </c>
      <c r="K257" s="27"/>
      <c r="L257" s="27"/>
      <c r="M257" s="27"/>
      <c r="N257" s="35" t="str">
        <f aca="false">IF(AND(G257&lt;&gt;"",G257&gt;0,K257&lt;&gt;""),K257*365/G257,"")</f>
        <v/>
      </c>
    </row>
    <row r="258" customFormat="false" ht="15" hidden="false" customHeight="false" outlineLevel="0" collapsed="false">
      <c r="A258" s="27"/>
      <c r="B258" s="27"/>
      <c r="C258" s="27"/>
      <c r="D258" s="27"/>
      <c r="E258" s="27"/>
      <c r="F258" s="27"/>
      <c r="G258" s="27"/>
      <c r="H258" s="30" t="str">
        <f aca="false">IF(OR(F258="",G258=""),"",F258+G258)</f>
        <v/>
      </c>
      <c r="I258" s="31" t="str">
        <f aca="true">IF(H258="","",H258-TODAY())</f>
        <v/>
      </c>
      <c r="J258" s="32" t="str">
        <f aca="false">IF(I258="","",IF(I258&lt;0,"Vencido",IF(I258=0,"Vence hoy",IF(I258&lt;=Panel!$C$6,"Por vencer","Vigente"))))</f>
        <v/>
      </c>
      <c r="K258" s="27"/>
      <c r="L258" s="27"/>
      <c r="M258" s="27"/>
      <c r="N258" s="35" t="str">
        <f aca="false">IF(AND(G258&lt;&gt;"",G258&gt;0,K258&lt;&gt;""),K258*365/G258,"")</f>
        <v/>
      </c>
    </row>
    <row r="259" customFormat="false" ht="15" hidden="false" customHeight="false" outlineLevel="0" collapsed="false">
      <c r="A259" s="27"/>
      <c r="B259" s="27"/>
      <c r="C259" s="27"/>
      <c r="D259" s="27"/>
      <c r="E259" s="27"/>
      <c r="F259" s="27"/>
      <c r="G259" s="27"/>
      <c r="H259" s="30" t="str">
        <f aca="false">IF(OR(F259="",G259=""),"",F259+G259)</f>
        <v/>
      </c>
      <c r="I259" s="31" t="str">
        <f aca="true">IF(H259="","",H259-TODAY())</f>
        <v/>
      </c>
      <c r="J259" s="32" t="str">
        <f aca="false">IF(I259="","",IF(I259&lt;0,"Vencido",IF(I259=0,"Vence hoy",IF(I259&lt;=Panel!$C$6,"Por vencer","Vigente"))))</f>
        <v/>
      </c>
      <c r="K259" s="27"/>
      <c r="L259" s="27"/>
      <c r="M259" s="27"/>
      <c r="N259" s="35" t="str">
        <f aca="false">IF(AND(G259&lt;&gt;"",G259&gt;0,K259&lt;&gt;""),K259*365/G259,"")</f>
        <v/>
      </c>
    </row>
    <row r="260" customFormat="false" ht="15" hidden="false" customHeight="false" outlineLevel="0" collapsed="false">
      <c r="A260" s="27"/>
      <c r="B260" s="27"/>
      <c r="C260" s="27"/>
      <c r="D260" s="27"/>
      <c r="E260" s="27"/>
      <c r="F260" s="27"/>
      <c r="G260" s="27"/>
      <c r="H260" s="30" t="str">
        <f aca="false">IF(OR(F260="",G260=""),"",F260+G260)</f>
        <v/>
      </c>
      <c r="I260" s="31" t="str">
        <f aca="true">IF(H260="","",H260-TODAY())</f>
        <v/>
      </c>
      <c r="J260" s="32" t="str">
        <f aca="false">IF(I260="","",IF(I260&lt;0,"Vencido",IF(I260=0,"Vence hoy",IF(I260&lt;=Panel!$C$6,"Por vencer","Vigente"))))</f>
        <v/>
      </c>
      <c r="K260" s="27"/>
      <c r="L260" s="27"/>
      <c r="M260" s="27"/>
      <c r="N260" s="35" t="str">
        <f aca="false">IF(AND(G260&lt;&gt;"",G260&gt;0,K260&lt;&gt;""),K260*365/G260,"")</f>
        <v/>
      </c>
    </row>
    <row r="261" customFormat="false" ht="15" hidden="false" customHeight="false" outlineLevel="0" collapsed="false">
      <c r="A261" s="27"/>
      <c r="B261" s="27"/>
      <c r="C261" s="27"/>
      <c r="D261" s="27"/>
      <c r="E261" s="27"/>
      <c r="F261" s="27"/>
      <c r="G261" s="27"/>
      <c r="H261" s="30" t="str">
        <f aca="false">IF(OR(F261="",G261=""),"",F261+G261)</f>
        <v/>
      </c>
      <c r="I261" s="31" t="str">
        <f aca="true">IF(H261="","",H261-TODAY())</f>
        <v/>
      </c>
      <c r="J261" s="32" t="str">
        <f aca="false">IF(I261="","",IF(I261&lt;0,"Vencido",IF(I261=0,"Vence hoy",IF(I261&lt;=Panel!$C$6,"Por vencer","Vigente"))))</f>
        <v/>
      </c>
      <c r="K261" s="27"/>
      <c r="L261" s="27"/>
      <c r="M261" s="27"/>
      <c r="N261" s="35" t="str">
        <f aca="false">IF(AND(G261&lt;&gt;"",G261&gt;0,K261&lt;&gt;""),K261*365/G261,"")</f>
        <v/>
      </c>
    </row>
    <row r="262" customFormat="false" ht="15" hidden="false" customHeight="false" outlineLevel="0" collapsed="false">
      <c r="A262" s="27"/>
      <c r="B262" s="27"/>
      <c r="C262" s="27"/>
      <c r="D262" s="27"/>
      <c r="E262" s="27"/>
      <c r="F262" s="27"/>
      <c r="G262" s="27"/>
      <c r="H262" s="30" t="str">
        <f aca="false">IF(OR(F262="",G262=""),"",F262+G262)</f>
        <v/>
      </c>
      <c r="I262" s="31" t="str">
        <f aca="true">IF(H262="","",H262-TODAY())</f>
        <v/>
      </c>
      <c r="J262" s="32" t="str">
        <f aca="false">IF(I262="","",IF(I262&lt;0,"Vencido",IF(I262=0,"Vence hoy",IF(I262&lt;=Panel!$C$6,"Por vencer","Vigente"))))</f>
        <v/>
      </c>
      <c r="K262" s="27"/>
      <c r="L262" s="27"/>
      <c r="M262" s="27"/>
      <c r="N262" s="35" t="str">
        <f aca="false">IF(AND(G262&lt;&gt;"",G262&gt;0,K262&lt;&gt;""),K262*365/G262,"")</f>
        <v/>
      </c>
    </row>
    <row r="263" customFormat="false" ht="15" hidden="false" customHeight="false" outlineLevel="0" collapsed="false">
      <c r="A263" s="27"/>
      <c r="B263" s="27"/>
      <c r="C263" s="27"/>
      <c r="D263" s="27"/>
      <c r="E263" s="27"/>
      <c r="F263" s="27"/>
      <c r="G263" s="27"/>
      <c r="H263" s="30" t="str">
        <f aca="false">IF(OR(F263="",G263=""),"",F263+G263)</f>
        <v/>
      </c>
      <c r="I263" s="31" t="str">
        <f aca="true">IF(H263="","",H263-TODAY())</f>
        <v/>
      </c>
      <c r="J263" s="32" t="str">
        <f aca="false">IF(I263="","",IF(I263&lt;0,"Vencido",IF(I263=0,"Vence hoy",IF(I263&lt;=Panel!$C$6,"Por vencer","Vigente"))))</f>
        <v/>
      </c>
      <c r="K263" s="27"/>
      <c r="L263" s="27"/>
      <c r="M263" s="27"/>
      <c r="N263" s="35" t="str">
        <f aca="false">IF(AND(G263&lt;&gt;"",G263&gt;0,K263&lt;&gt;""),K263*365/G263,"")</f>
        <v/>
      </c>
    </row>
    <row r="264" customFormat="false" ht="15" hidden="false" customHeight="false" outlineLevel="0" collapsed="false">
      <c r="A264" s="27"/>
      <c r="B264" s="27"/>
      <c r="C264" s="27"/>
      <c r="D264" s="27"/>
      <c r="E264" s="27"/>
      <c r="F264" s="27"/>
      <c r="G264" s="27"/>
      <c r="H264" s="30" t="str">
        <f aca="false">IF(OR(F264="",G264=""),"",F264+G264)</f>
        <v/>
      </c>
      <c r="I264" s="31" t="str">
        <f aca="true">IF(H264="","",H264-TODAY())</f>
        <v/>
      </c>
      <c r="J264" s="32" t="str">
        <f aca="false">IF(I264="","",IF(I264&lt;0,"Vencido",IF(I264=0,"Vence hoy",IF(I264&lt;=Panel!$C$6,"Por vencer","Vigente"))))</f>
        <v/>
      </c>
      <c r="K264" s="27"/>
      <c r="L264" s="27"/>
      <c r="M264" s="27"/>
      <c r="N264" s="35" t="str">
        <f aca="false">IF(AND(G264&lt;&gt;"",G264&gt;0,K264&lt;&gt;""),K264*365/G264,"")</f>
        <v/>
      </c>
    </row>
    <row r="265" customFormat="false" ht="15" hidden="false" customHeight="false" outlineLevel="0" collapsed="false">
      <c r="A265" s="27"/>
      <c r="B265" s="27"/>
      <c r="C265" s="27"/>
      <c r="D265" s="27"/>
      <c r="E265" s="27"/>
      <c r="F265" s="27"/>
      <c r="G265" s="27"/>
      <c r="H265" s="30" t="str">
        <f aca="false">IF(OR(F265="",G265=""),"",F265+G265)</f>
        <v/>
      </c>
      <c r="I265" s="31" t="str">
        <f aca="true">IF(H265="","",H265-TODAY())</f>
        <v/>
      </c>
      <c r="J265" s="32" t="str">
        <f aca="false">IF(I265="","",IF(I265&lt;0,"Vencido",IF(I265=0,"Vence hoy",IF(I265&lt;=Panel!$C$6,"Por vencer","Vigente"))))</f>
        <v/>
      </c>
      <c r="K265" s="27"/>
      <c r="L265" s="27"/>
      <c r="M265" s="27"/>
      <c r="N265" s="35" t="str">
        <f aca="false">IF(AND(G265&lt;&gt;"",G265&gt;0,K265&lt;&gt;""),K265*365/G265,"")</f>
        <v/>
      </c>
    </row>
    <row r="266" customFormat="false" ht="15" hidden="false" customHeight="false" outlineLevel="0" collapsed="false">
      <c r="A266" s="27"/>
      <c r="B266" s="27"/>
      <c r="C266" s="27"/>
      <c r="D266" s="27"/>
      <c r="E266" s="27"/>
      <c r="F266" s="27"/>
      <c r="G266" s="27"/>
      <c r="H266" s="30" t="str">
        <f aca="false">IF(OR(F266="",G266=""),"",F266+G266)</f>
        <v/>
      </c>
      <c r="I266" s="31" t="str">
        <f aca="true">IF(H266="","",H266-TODAY())</f>
        <v/>
      </c>
      <c r="J266" s="32" t="str">
        <f aca="false">IF(I266="","",IF(I266&lt;0,"Vencido",IF(I266=0,"Vence hoy",IF(I266&lt;=Panel!$C$6,"Por vencer","Vigente"))))</f>
        <v/>
      </c>
      <c r="K266" s="27"/>
      <c r="L266" s="27"/>
      <c r="M266" s="27"/>
      <c r="N266" s="35" t="str">
        <f aca="false">IF(AND(G266&lt;&gt;"",G266&gt;0,K266&lt;&gt;""),K266*365/G266,"")</f>
        <v/>
      </c>
    </row>
    <row r="267" customFormat="false" ht="15" hidden="false" customHeight="false" outlineLevel="0" collapsed="false">
      <c r="A267" s="27"/>
      <c r="B267" s="27"/>
      <c r="C267" s="27"/>
      <c r="D267" s="27"/>
      <c r="E267" s="27"/>
      <c r="F267" s="27"/>
      <c r="G267" s="27"/>
      <c r="H267" s="30" t="str">
        <f aca="false">IF(OR(F267="",G267=""),"",F267+G267)</f>
        <v/>
      </c>
      <c r="I267" s="31" t="str">
        <f aca="true">IF(H267="","",H267-TODAY())</f>
        <v/>
      </c>
      <c r="J267" s="32" t="str">
        <f aca="false">IF(I267="","",IF(I267&lt;0,"Vencido",IF(I267=0,"Vence hoy",IF(I267&lt;=Panel!$C$6,"Por vencer","Vigente"))))</f>
        <v/>
      </c>
      <c r="K267" s="27"/>
      <c r="L267" s="27"/>
      <c r="M267" s="27"/>
      <c r="N267" s="35" t="str">
        <f aca="false">IF(AND(G267&lt;&gt;"",G267&gt;0,K267&lt;&gt;""),K267*365/G267,"")</f>
        <v/>
      </c>
    </row>
    <row r="268" customFormat="false" ht="15" hidden="false" customHeight="false" outlineLevel="0" collapsed="false">
      <c r="A268" s="27"/>
      <c r="B268" s="27"/>
      <c r="C268" s="27"/>
      <c r="D268" s="27"/>
      <c r="E268" s="27"/>
      <c r="F268" s="27"/>
      <c r="G268" s="27"/>
      <c r="H268" s="30" t="str">
        <f aca="false">IF(OR(F268="",G268=""),"",F268+G268)</f>
        <v/>
      </c>
      <c r="I268" s="31" t="str">
        <f aca="true">IF(H268="","",H268-TODAY())</f>
        <v/>
      </c>
      <c r="J268" s="32" t="str">
        <f aca="false">IF(I268="","",IF(I268&lt;0,"Vencido",IF(I268=0,"Vence hoy",IF(I268&lt;=Panel!$C$6,"Por vencer","Vigente"))))</f>
        <v/>
      </c>
      <c r="K268" s="27"/>
      <c r="L268" s="27"/>
      <c r="M268" s="27"/>
      <c r="N268" s="35" t="str">
        <f aca="false">IF(AND(G268&lt;&gt;"",G268&gt;0,K268&lt;&gt;""),K268*365/G268,"")</f>
        <v/>
      </c>
    </row>
    <row r="269" customFormat="false" ht="15" hidden="false" customHeight="false" outlineLevel="0" collapsed="false">
      <c r="A269" s="27"/>
      <c r="B269" s="27"/>
      <c r="C269" s="27"/>
      <c r="D269" s="27"/>
      <c r="E269" s="27"/>
      <c r="F269" s="27"/>
      <c r="G269" s="27"/>
      <c r="H269" s="30" t="str">
        <f aca="false">IF(OR(F269="",G269=""),"",F269+G269)</f>
        <v/>
      </c>
      <c r="I269" s="31" t="str">
        <f aca="true">IF(H269="","",H269-TODAY())</f>
        <v/>
      </c>
      <c r="J269" s="32" t="str">
        <f aca="false">IF(I269="","",IF(I269&lt;0,"Vencido",IF(I269=0,"Vence hoy",IF(I269&lt;=Panel!$C$6,"Por vencer","Vigente"))))</f>
        <v/>
      </c>
      <c r="K269" s="27"/>
      <c r="L269" s="27"/>
      <c r="M269" s="27"/>
      <c r="N269" s="35" t="str">
        <f aca="false">IF(AND(G269&lt;&gt;"",G269&gt;0,K269&lt;&gt;""),K269*365/G269,"")</f>
        <v/>
      </c>
    </row>
    <row r="270" customFormat="false" ht="15" hidden="false" customHeight="false" outlineLevel="0" collapsed="false">
      <c r="A270" s="27"/>
      <c r="B270" s="27"/>
      <c r="C270" s="27"/>
      <c r="D270" s="27"/>
      <c r="E270" s="27"/>
      <c r="F270" s="27"/>
      <c r="G270" s="27"/>
      <c r="H270" s="30" t="str">
        <f aca="false">IF(OR(F270="",G270=""),"",F270+G270)</f>
        <v/>
      </c>
      <c r="I270" s="31" t="str">
        <f aca="true">IF(H270="","",H270-TODAY())</f>
        <v/>
      </c>
      <c r="J270" s="32" t="str">
        <f aca="false">IF(I270="","",IF(I270&lt;0,"Vencido",IF(I270=0,"Vence hoy",IF(I270&lt;=Panel!$C$6,"Por vencer","Vigente"))))</f>
        <v/>
      </c>
      <c r="K270" s="27"/>
      <c r="L270" s="27"/>
      <c r="M270" s="27"/>
      <c r="N270" s="35" t="str">
        <f aca="false">IF(AND(G270&lt;&gt;"",G270&gt;0,K270&lt;&gt;""),K270*365/G270,"")</f>
        <v/>
      </c>
    </row>
    <row r="271" customFormat="false" ht="15" hidden="false" customHeight="false" outlineLevel="0" collapsed="false">
      <c r="A271" s="27"/>
      <c r="B271" s="27"/>
      <c r="C271" s="27"/>
      <c r="D271" s="27"/>
      <c r="E271" s="27"/>
      <c r="F271" s="27"/>
      <c r="G271" s="27"/>
      <c r="H271" s="30" t="str">
        <f aca="false">IF(OR(F271="",G271=""),"",F271+G271)</f>
        <v/>
      </c>
      <c r="I271" s="31" t="str">
        <f aca="true">IF(H271="","",H271-TODAY())</f>
        <v/>
      </c>
      <c r="J271" s="32" t="str">
        <f aca="false">IF(I271="","",IF(I271&lt;0,"Vencido",IF(I271=0,"Vence hoy",IF(I271&lt;=Panel!$C$6,"Por vencer","Vigente"))))</f>
        <v/>
      </c>
      <c r="K271" s="27"/>
      <c r="L271" s="27"/>
      <c r="M271" s="27"/>
      <c r="N271" s="35" t="str">
        <f aca="false">IF(AND(G271&lt;&gt;"",G271&gt;0,K271&lt;&gt;""),K271*365/G271,"")</f>
        <v/>
      </c>
    </row>
    <row r="272" customFormat="false" ht="15" hidden="false" customHeight="false" outlineLevel="0" collapsed="false">
      <c r="A272" s="27"/>
      <c r="B272" s="27"/>
      <c r="C272" s="27"/>
      <c r="D272" s="27"/>
      <c r="E272" s="27"/>
      <c r="F272" s="27"/>
      <c r="G272" s="27"/>
      <c r="H272" s="30" t="str">
        <f aca="false">IF(OR(F272="",G272=""),"",F272+G272)</f>
        <v/>
      </c>
      <c r="I272" s="31" t="str">
        <f aca="true">IF(H272="","",H272-TODAY())</f>
        <v/>
      </c>
      <c r="J272" s="32" t="str">
        <f aca="false">IF(I272="","",IF(I272&lt;0,"Vencido",IF(I272=0,"Vence hoy",IF(I272&lt;=Panel!$C$6,"Por vencer","Vigente"))))</f>
        <v/>
      </c>
      <c r="K272" s="27"/>
      <c r="L272" s="27"/>
      <c r="M272" s="27"/>
      <c r="N272" s="35" t="str">
        <f aca="false">IF(AND(G272&lt;&gt;"",G272&gt;0,K272&lt;&gt;""),K272*365/G272,"")</f>
        <v/>
      </c>
    </row>
    <row r="273" customFormat="false" ht="15" hidden="false" customHeight="false" outlineLevel="0" collapsed="false">
      <c r="A273" s="27"/>
      <c r="B273" s="27"/>
      <c r="C273" s="27"/>
      <c r="D273" s="27"/>
      <c r="E273" s="27"/>
      <c r="F273" s="27"/>
      <c r="G273" s="27"/>
      <c r="H273" s="30" t="str">
        <f aca="false">IF(OR(F273="",G273=""),"",F273+G273)</f>
        <v/>
      </c>
      <c r="I273" s="31" t="str">
        <f aca="true">IF(H273="","",H273-TODAY())</f>
        <v/>
      </c>
      <c r="J273" s="32" t="str">
        <f aca="false">IF(I273="","",IF(I273&lt;0,"Vencido",IF(I273=0,"Vence hoy",IF(I273&lt;=Panel!$C$6,"Por vencer","Vigente"))))</f>
        <v/>
      </c>
      <c r="K273" s="27"/>
      <c r="L273" s="27"/>
      <c r="M273" s="27"/>
      <c r="N273" s="35" t="str">
        <f aca="false">IF(AND(G273&lt;&gt;"",G273&gt;0,K273&lt;&gt;""),K273*365/G273,"")</f>
        <v/>
      </c>
    </row>
    <row r="274" customFormat="false" ht="15" hidden="false" customHeight="false" outlineLevel="0" collapsed="false">
      <c r="A274" s="27"/>
      <c r="B274" s="27"/>
      <c r="C274" s="27"/>
      <c r="D274" s="27"/>
      <c r="E274" s="27"/>
      <c r="F274" s="27"/>
      <c r="G274" s="27"/>
      <c r="H274" s="30" t="str">
        <f aca="false">IF(OR(F274="",G274=""),"",F274+G274)</f>
        <v/>
      </c>
      <c r="I274" s="31" t="str">
        <f aca="true">IF(H274="","",H274-TODAY())</f>
        <v/>
      </c>
      <c r="J274" s="32" t="str">
        <f aca="false">IF(I274="","",IF(I274&lt;0,"Vencido",IF(I274=0,"Vence hoy",IF(I274&lt;=Panel!$C$6,"Por vencer","Vigente"))))</f>
        <v/>
      </c>
      <c r="K274" s="27"/>
      <c r="L274" s="27"/>
      <c r="M274" s="27"/>
      <c r="N274" s="35" t="str">
        <f aca="false">IF(AND(G274&lt;&gt;"",G274&gt;0,K274&lt;&gt;""),K274*365/G274,"")</f>
        <v/>
      </c>
    </row>
    <row r="275" customFormat="false" ht="15" hidden="false" customHeight="false" outlineLevel="0" collapsed="false">
      <c r="A275" s="27"/>
      <c r="B275" s="27"/>
      <c r="C275" s="27"/>
      <c r="D275" s="27"/>
      <c r="E275" s="27"/>
      <c r="F275" s="27"/>
      <c r="G275" s="27"/>
      <c r="H275" s="30" t="str">
        <f aca="false">IF(OR(F275="",G275=""),"",F275+G275)</f>
        <v/>
      </c>
      <c r="I275" s="31" t="str">
        <f aca="true">IF(H275="","",H275-TODAY())</f>
        <v/>
      </c>
      <c r="J275" s="32" t="str">
        <f aca="false">IF(I275="","",IF(I275&lt;0,"Vencido",IF(I275=0,"Vence hoy",IF(I275&lt;=Panel!$C$6,"Por vencer","Vigente"))))</f>
        <v/>
      </c>
      <c r="K275" s="27"/>
      <c r="L275" s="27"/>
      <c r="M275" s="27"/>
      <c r="N275" s="35" t="str">
        <f aca="false">IF(AND(G275&lt;&gt;"",G275&gt;0,K275&lt;&gt;""),K275*365/G275,"")</f>
        <v/>
      </c>
    </row>
    <row r="276" customFormat="false" ht="15" hidden="false" customHeight="false" outlineLevel="0" collapsed="false">
      <c r="A276" s="27"/>
      <c r="B276" s="27"/>
      <c r="C276" s="27"/>
      <c r="D276" s="27"/>
      <c r="E276" s="27"/>
      <c r="F276" s="27"/>
      <c r="G276" s="27"/>
      <c r="H276" s="30" t="str">
        <f aca="false">IF(OR(F276="",G276=""),"",F276+G276)</f>
        <v/>
      </c>
      <c r="I276" s="31" t="str">
        <f aca="true">IF(H276="","",H276-TODAY())</f>
        <v/>
      </c>
      <c r="J276" s="32" t="str">
        <f aca="false">IF(I276="","",IF(I276&lt;0,"Vencido",IF(I276=0,"Vence hoy",IF(I276&lt;=Panel!$C$6,"Por vencer","Vigente"))))</f>
        <v/>
      </c>
      <c r="K276" s="27"/>
      <c r="L276" s="27"/>
      <c r="M276" s="27"/>
      <c r="N276" s="35" t="str">
        <f aca="false">IF(AND(G276&lt;&gt;"",G276&gt;0,K276&lt;&gt;""),K276*365/G276,"")</f>
        <v/>
      </c>
    </row>
    <row r="277" customFormat="false" ht="15" hidden="false" customHeight="false" outlineLevel="0" collapsed="false">
      <c r="A277" s="27"/>
      <c r="B277" s="27"/>
      <c r="C277" s="27"/>
      <c r="D277" s="27"/>
      <c r="E277" s="27"/>
      <c r="F277" s="27"/>
      <c r="G277" s="27"/>
      <c r="H277" s="30" t="str">
        <f aca="false">IF(OR(F277="",G277=""),"",F277+G277)</f>
        <v/>
      </c>
      <c r="I277" s="31" t="str">
        <f aca="true">IF(H277="","",H277-TODAY())</f>
        <v/>
      </c>
      <c r="J277" s="32" t="str">
        <f aca="false">IF(I277="","",IF(I277&lt;0,"Vencido",IF(I277=0,"Vence hoy",IF(I277&lt;=Panel!$C$6,"Por vencer","Vigente"))))</f>
        <v/>
      </c>
      <c r="K277" s="27"/>
      <c r="L277" s="27"/>
      <c r="M277" s="27"/>
      <c r="N277" s="35" t="str">
        <f aca="false">IF(AND(G277&lt;&gt;"",G277&gt;0,K277&lt;&gt;""),K277*365/G277,"")</f>
        <v/>
      </c>
    </row>
    <row r="278" customFormat="false" ht="15" hidden="false" customHeight="false" outlineLevel="0" collapsed="false">
      <c r="A278" s="27"/>
      <c r="B278" s="27"/>
      <c r="C278" s="27"/>
      <c r="D278" s="27"/>
      <c r="E278" s="27"/>
      <c r="F278" s="27"/>
      <c r="G278" s="27"/>
      <c r="H278" s="30" t="str">
        <f aca="false">IF(OR(F278="",G278=""),"",F278+G278)</f>
        <v/>
      </c>
      <c r="I278" s="31" t="str">
        <f aca="true">IF(H278="","",H278-TODAY())</f>
        <v/>
      </c>
      <c r="J278" s="32" t="str">
        <f aca="false">IF(I278="","",IF(I278&lt;0,"Vencido",IF(I278=0,"Vence hoy",IF(I278&lt;=Panel!$C$6,"Por vencer","Vigente"))))</f>
        <v/>
      </c>
      <c r="K278" s="27"/>
      <c r="L278" s="27"/>
      <c r="M278" s="27"/>
      <c r="N278" s="35" t="str">
        <f aca="false">IF(AND(G278&lt;&gt;"",G278&gt;0,K278&lt;&gt;""),K278*365/G278,"")</f>
        <v/>
      </c>
    </row>
    <row r="279" customFormat="false" ht="15" hidden="false" customHeight="false" outlineLevel="0" collapsed="false">
      <c r="A279" s="27"/>
      <c r="B279" s="27"/>
      <c r="C279" s="27"/>
      <c r="D279" s="27"/>
      <c r="E279" s="27"/>
      <c r="F279" s="27"/>
      <c r="G279" s="27"/>
      <c r="H279" s="30" t="str">
        <f aca="false">IF(OR(F279="",G279=""),"",F279+G279)</f>
        <v/>
      </c>
      <c r="I279" s="31" t="str">
        <f aca="true">IF(H279="","",H279-TODAY())</f>
        <v/>
      </c>
      <c r="J279" s="32" t="str">
        <f aca="false">IF(I279="","",IF(I279&lt;0,"Vencido",IF(I279=0,"Vence hoy",IF(I279&lt;=Panel!$C$6,"Por vencer","Vigente"))))</f>
        <v/>
      </c>
      <c r="K279" s="27"/>
      <c r="L279" s="27"/>
      <c r="M279" s="27"/>
      <c r="N279" s="35" t="str">
        <f aca="false">IF(AND(G279&lt;&gt;"",G279&gt;0,K279&lt;&gt;""),K279*365/G279,"")</f>
        <v/>
      </c>
    </row>
    <row r="280" customFormat="false" ht="15" hidden="false" customHeight="false" outlineLevel="0" collapsed="false">
      <c r="A280" s="27"/>
      <c r="B280" s="27"/>
      <c r="C280" s="27"/>
      <c r="D280" s="27"/>
      <c r="E280" s="27"/>
      <c r="F280" s="27"/>
      <c r="G280" s="27"/>
      <c r="H280" s="30" t="str">
        <f aca="false">IF(OR(F280="",G280=""),"",F280+G280)</f>
        <v/>
      </c>
      <c r="I280" s="31" t="str">
        <f aca="true">IF(H280="","",H280-TODAY())</f>
        <v/>
      </c>
      <c r="J280" s="32" t="str">
        <f aca="false">IF(I280="","",IF(I280&lt;0,"Vencido",IF(I280=0,"Vence hoy",IF(I280&lt;=Panel!$C$6,"Por vencer","Vigente"))))</f>
        <v/>
      </c>
      <c r="K280" s="27"/>
      <c r="L280" s="27"/>
      <c r="M280" s="27"/>
      <c r="N280" s="35" t="str">
        <f aca="false">IF(AND(G280&lt;&gt;"",G280&gt;0,K280&lt;&gt;""),K280*365/G280,"")</f>
        <v/>
      </c>
    </row>
    <row r="281" customFormat="false" ht="15" hidden="false" customHeight="false" outlineLevel="0" collapsed="false">
      <c r="A281" s="27"/>
      <c r="B281" s="27"/>
      <c r="C281" s="27"/>
      <c r="D281" s="27"/>
      <c r="E281" s="27"/>
      <c r="F281" s="27"/>
      <c r="G281" s="27"/>
      <c r="H281" s="30" t="str">
        <f aca="false">IF(OR(F281="",G281=""),"",F281+G281)</f>
        <v/>
      </c>
      <c r="I281" s="31" t="str">
        <f aca="true">IF(H281="","",H281-TODAY())</f>
        <v/>
      </c>
      <c r="J281" s="32" t="str">
        <f aca="false">IF(I281="","",IF(I281&lt;0,"Vencido",IF(I281=0,"Vence hoy",IF(I281&lt;=Panel!$C$6,"Por vencer","Vigente"))))</f>
        <v/>
      </c>
      <c r="K281" s="27"/>
      <c r="L281" s="27"/>
      <c r="M281" s="27"/>
      <c r="N281" s="35" t="str">
        <f aca="false">IF(AND(G281&lt;&gt;"",G281&gt;0,K281&lt;&gt;""),K281*365/G281,"")</f>
        <v/>
      </c>
    </row>
    <row r="282" customFormat="false" ht="15" hidden="false" customHeight="false" outlineLevel="0" collapsed="false">
      <c r="A282" s="27"/>
      <c r="B282" s="27"/>
      <c r="C282" s="27"/>
      <c r="D282" s="27"/>
      <c r="E282" s="27"/>
      <c r="F282" s="27"/>
      <c r="G282" s="27"/>
      <c r="H282" s="30" t="str">
        <f aca="false">IF(OR(F282="",G282=""),"",F282+G282)</f>
        <v/>
      </c>
      <c r="I282" s="31" t="str">
        <f aca="true">IF(H282="","",H282-TODAY())</f>
        <v/>
      </c>
      <c r="J282" s="32" t="str">
        <f aca="false">IF(I282="","",IF(I282&lt;0,"Vencido",IF(I282=0,"Vence hoy",IF(I282&lt;=Panel!$C$6,"Por vencer","Vigente"))))</f>
        <v/>
      </c>
      <c r="K282" s="27"/>
      <c r="L282" s="27"/>
      <c r="M282" s="27"/>
      <c r="N282" s="35" t="str">
        <f aca="false">IF(AND(G282&lt;&gt;"",G282&gt;0,K282&lt;&gt;""),K282*365/G282,"")</f>
        <v/>
      </c>
    </row>
    <row r="283" customFormat="false" ht="15" hidden="false" customHeight="false" outlineLevel="0" collapsed="false">
      <c r="A283" s="27"/>
      <c r="B283" s="27"/>
      <c r="C283" s="27"/>
      <c r="D283" s="27"/>
      <c r="E283" s="27"/>
      <c r="F283" s="27"/>
      <c r="G283" s="27"/>
      <c r="H283" s="30" t="str">
        <f aca="false">IF(OR(F283="",G283=""),"",F283+G283)</f>
        <v/>
      </c>
      <c r="I283" s="31" t="str">
        <f aca="true">IF(H283="","",H283-TODAY())</f>
        <v/>
      </c>
      <c r="J283" s="32" t="str">
        <f aca="false">IF(I283="","",IF(I283&lt;0,"Vencido",IF(I283=0,"Vence hoy",IF(I283&lt;=Panel!$C$6,"Por vencer","Vigente"))))</f>
        <v/>
      </c>
      <c r="K283" s="27"/>
      <c r="L283" s="27"/>
      <c r="M283" s="27"/>
      <c r="N283" s="35" t="str">
        <f aca="false">IF(AND(G283&lt;&gt;"",G283&gt;0,K283&lt;&gt;""),K283*365/G283,"")</f>
        <v/>
      </c>
    </row>
    <row r="284" customFormat="false" ht="15" hidden="false" customHeight="false" outlineLevel="0" collapsed="false">
      <c r="A284" s="27"/>
      <c r="B284" s="27"/>
      <c r="C284" s="27"/>
      <c r="D284" s="27"/>
      <c r="E284" s="27"/>
      <c r="F284" s="27"/>
      <c r="G284" s="27"/>
      <c r="H284" s="30" t="str">
        <f aca="false">IF(OR(F284="",G284=""),"",F284+G284)</f>
        <v/>
      </c>
      <c r="I284" s="31" t="str">
        <f aca="true">IF(H284="","",H284-TODAY())</f>
        <v/>
      </c>
      <c r="J284" s="32" t="str">
        <f aca="false">IF(I284="","",IF(I284&lt;0,"Vencido",IF(I284=0,"Vence hoy",IF(I284&lt;=Panel!$C$6,"Por vencer","Vigente"))))</f>
        <v/>
      </c>
      <c r="K284" s="27"/>
      <c r="L284" s="27"/>
      <c r="M284" s="27"/>
      <c r="N284" s="35" t="str">
        <f aca="false">IF(AND(G284&lt;&gt;"",G284&gt;0,K284&lt;&gt;""),K284*365/G284,"")</f>
        <v/>
      </c>
    </row>
    <row r="285" customFormat="false" ht="15" hidden="false" customHeight="false" outlineLevel="0" collapsed="false">
      <c r="A285" s="27"/>
      <c r="B285" s="27"/>
      <c r="C285" s="27"/>
      <c r="D285" s="27"/>
      <c r="E285" s="27"/>
      <c r="F285" s="27"/>
      <c r="G285" s="27"/>
      <c r="H285" s="30" t="str">
        <f aca="false">IF(OR(F285="",G285=""),"",F285+G285)</f>
        <v/>
      </c>
      <c r="I285" s="31" t="str">
        <f aca="true">IF(H285="","",H285-TODAY())</f>
        <v/>
      </c>
      <c r="J285" s="32" t="str">
        <f aca="false">IF(I285="","",IF(I285&lt;0,"Vencido",IF(I285=0,"Vence hoy",IF(I285&lt;=Panel!$C$6,"Por vencer","Vigente"))))</f>
        <v/>
      </c>
      <c r="K285" s="27"/>
      <c r="L285" s="27"/>
      <c r="M285" s="27"/>
      <c r="N285" s="35" t="str">
        <f aca="false">IF(AND(G285&lt;&gt;"",G285&gt;0,K285&lt;&gt;""),K285*365/G285,"")</f>
        <v/>
      </c>
    </row>
    <row r="286" customFormat="false" ht="15" hidden="false" customHeight="false" outlineLevel="0" collapsed="false">
      <c r="A286" s="27"/>
      <c r="B286" s="27"/>
      <c r="C286" s="27"/>
      <c r="D286" s="27"/>
      <c r="E286" s="27"/>
      <c r="F286" s="27"/>
      <c r="G286" s="27"/>
      <c r="H286" s="30" t="str">
        <f aca="false">IF(OR(F286="",G286=""),"",F286+G286)</f>
        <v/>
      </c>
      <c r="I286" s="31" t="str">
        <f aca="true">IF(H286="","",H286-TODAY())</f>
        <v/>
      </c>
      <c r="J286" s="32" t="str">
        <f aca="false">IF(I286="","",IF(I286&lt;0,"Vencido",IF(I286=0,"Vence hoy",IF(I286&lt;=Panel!$C$6,"Por vencer","Vigente"))))</f>
        <v/>
      </c>
      <c r="K286" s="27"/>
      <c r="L286" s="27"/>
      <c r="M286" s="27"/>
      <c r="N286" s="35" t="str">
        <f aca="false">IF(AND(G286&lt;&gt;"",G286&gt;0,K286&lt;&gt;""),K286*365/G286,"")</f>
        <v/>
      </c>
    </row>
    <row r="287" customFormat="false" ht="15" hidden="false" customHeight="false" outlineLevel="0" collapsed="false">
      <c r="A287" s="27"/>
      <c r="B287" s="27"/>
      <c r="C287" s="27"/>
      <c r="D287" s="27"/>
      <c r="E287" s="27"/>
      <c r="F287" s="27"/>
      <c r="G287" s="27"/>
      <c r="H287" s="30" t="str">
        <f aca="false">IF(OR(F287="",G287=""),"",F287+G287)</f>
        <v/>
      </c>
      <c r="I287" s="31" t="str">
        <f aca="true">IF(H287="","",H287-TODAY())</f>
        <v/>
      </c>
      <c r="J287" s="32" t="str">
        <f aca="false">IF(I287="","",IF(I287&lt;0,"Vencido",IF(I287=0,"Vence hoy",IF(I287&lt;=Panel!$C$6,"Por vencer","Vigente"))))</f>
        <v/>
      </c>
      <c r="K287" s="27"/>
      <c r="L287" s="27"/>
      <c r="M287" s="27"/>
      <c r="N287" s="35" t="str">
        <f aca="false">IF(AND(G287&lt;&gt;"",G287&gt;0,K287&lt;&gt;""),K287*365/G287,"")</f>
        <v/>
      </c>
    </row>
    <row r="288" customFormat="false" ht="15" hidden="false" customHeight="false" outlineLevel="0" collapsed="false">
      <c r="A288" s="27"/>
      <c r="B288" s="27"/>
      <c r="C288" s="27"/>
      <c r="D288" s="27"/>
      <c r="E288" s="27"/>
      <c r="F288" s="27"/>
      <c r="G288" s="27"/>
      <c r="H288" s="30" t="str">
        <f aca="false">IF(OR(F288="",G288=""),"",F288+G288)</f>
        <v/>
      </c>
      <c r="I288" s="31" t="str">
        <f aca="true">IF(H288="","",H288-TODAY())</f>
        <v/>
      </c>
      <c r="J288" s="32" t="str">
        <f aca="false">IF(I288="","",IF(I288&lt;0,"Vencido",IF(I288=0,"Vence hoy",IF(I288&lt;=Panel!$C$6,"Por vencer","Vigente"))))</f>
        <v/>
      </c>
      <c r="K288" s="27"/>
      <c r="L288" s="27"/>
      <c r="M288" s="27"/>
      <c r="N288" s="35" t="str">
        <f aca="false">IF(AND(G288&lt;&gt;"",G288&gt;0,K288&lt;&gt;""),K288*365/G288,"")</f>
        <v/>
      </c>
    </row>
    <row r="289" customFormat="false" ht="15" hidden="false" customHeight="false" outlineLevel="0" collapsed="false">
      <c r="A289" s="27"/>
      <c r="B289" s="27"/>
      <c r="C289" s="27"/>
      <c r="D289" s="27"/>
      <c r="E289" s="27"/>
      <c r="F289" s="27"/>
      <c r="G289" s="27"/>
      <c r="H289" s="30" t="str">
        <f aca="false">IF(OR(F289="",G289=""),"",F289+G289)</f>
        <v/>
      </c>
      <c r="I289" s="31" t="str">
        <f aca="true">IF(H289="","",H289-TODAY())</f>
        <v/>
      </c>
      <c r="J289" s="32" t="str">
        <f aca="false">IF(I289="","",IF(I289&lt;0,"Vencido",IF(I289=0,"Vence hoy",IF(I289&lt;=Panel!$C$6,"Por vencer","Vigente"))))</f>
        <v/>
      </c>
      <c r="K289" s="27"/>
      <c r="L289" s="27"/>
      <c r="M289" s="27"/>
      <c r="N289" s="35" t="str">
        <f aca="false">IF(AND(G289&lt;&gt;"",G289&gt;0,K289&lt;&gt;""),K289*365/G289,"")</f>
        <v/>
      </c>
    </row>
    <row r="290" customFormat="false" ht="15" hidden="false" customHeight="false" outlineLevel="0" collapsed="false">
      <c r="A290" s="27"/>
      <c r="B290" s="27"/>
      <c r="C290" s="27"/>
      <c r="D290" s="27"/>
      <c r="E290" s="27"/>
      <c r="F290" s="27"/>
      <c r="G290" s="27"/>
      <c r="H290" s="30" t="str">
        <f aca="false">IF(OR(F290="",G290=""),"",F290+G290)</f>
        <v/>
      </c>
      <c r="I290" s="31" t="str">
        <f aca="true">IF(H290="","",H290-TODAY())</f>
        <v/>
      </c>
      <c r="J290" s="32" t="str">
        <f aca="false">IF(I290="","",IF(I290&lt;0,"Vencido",IF(I290=0,"Vence hoy",IF(I290&lt;=Panel!$C$6,"Por vencer","Vigente"))))</f>
        <v/>
      </c>
      <c r="K290" s="27"/>
      <c r="L290" s="27"/>
      <c r="M290" s="27"/>
      <c r="N290" s="35" t="str">
        <f aca="false">IF(AND(G290&lt;&gt;"",G290&gt;0,K290&lt;&gt;""),K290*365/G290,"")</f>
        <v/>
      </c>
    </row>
    <row r="291" customFormat="false" ht="15" hidden="false" customHeight="false" outlineLevel="0" collapsed="false">
      <c r="A291" s="27"/>
      <c r="B291" s="27"/>
      <c r="C291" s="27"/>
      <c r="D291" s="27"/>
      <c r="E291" s="27"/>
      <c r="F291" s="27"/>
      <c r="G291" s="27"/>
      <c r="H291" s="30" t="str">
        <f aca="false">IF(OR(F291="",G291=""),"",F291+G291)</f>
        <v/>
      </c>
      <c r="I291" s="31" t="str">
        <f aca="true">IF(H291="","",H291-TODAY())</f>
        <v/>
      </c>
      <c r="J291" s="32" t="str">
        <f aca="false">IF(I291="","",IF(I291&lt;0,"Vencido",IF(I291=0,"Vence hoy",IF(I291&lt;=Panel!$C$6,"Por vencer","Vigente"))))</f>
        <v/>
      </c>
      <c r="K291" s="27"/>
      <c r="L291" s="27"/>
      <c r="M291" s="27"/>
      <c r="N291" s="35" t="str">
        <f aca="false">IF(AND(G291&lt;&gt;"",G291&gt;0,K291&lt;&gt;""),K291*365/G291,"")</f>
        <v/>
      </c>
    </row>
    <row r="292" customFormat="false" ht="15" hidden="false" customHeight="false" outlineLevel="0" collapsed="false">
      <c r="A292" s="27"/>
      <c r="B292" s="27"/>
      <c r="C292" s="27"/>
      <c r="D292" s="27"/>
      <c r="E292" s="27"/>
      <c r="F292" s="27"/>
      <c r="G292" s="27"/>
      <c r="H292" s="30" t="str">
        <f aca="false">IF(OR(F292="",G292=""),"",F292+G292)</f>
        <v/>
      </c>
      <c r="I292" s="31" t="str">
        <f aca="true">IF(H292="","",H292-TODAY())</f>
        <v/>
      </c>
      <c r="J292" s="32" t="str">
        <f aca="false">IF(I292="","",IF(I292&lt;0,"Vencido",IF(I292=0,"Vence hoy",IF(I292&lt;=Panel!$C$6,"Por vencer","Vigente"))))</f>
        <v/>
      </c>
      <c r="K292" s="27"/>
      <c r="L292" s="27"/>
      <c r="M292" s="27"/>
      <c r="N292" s="35" t="str">
        <f aca="false">IF(AND(G292&lt;&gt;"",G292&gt;0,K292&lt;&gt;""),K292*365/G292,"")</f>
        <v/>
      </c>
    </row>
    <row r="293" customFormat="false" ht="15" hidden="false" customHeight="false" outlineLevel="0" collapsed="false">
      <c r="A293" s="27"/>
      <c r="B293" s="27"/>
      <c r="C293" s="27"/>
      <c r="D293" s="27"/>
      <c r="E293" s="27"/>
      <c r="F293" s="27"/>
      <c r="G293" s="27"/>
      <c r="H293" s="30" t="str">
        <f aca="false">IF(OR(F293="",G293=""),"",F293+G293)</f>
        <v/>
      </c>
      <c r="I293" s="31" t="str">
        <f aca="true">IF(H293="","",H293-TODAY())</f>
        <v/>
      </c>
      <c r="J293" s="32" t="str">
        <f aca="false">IF(I293="","",IF(I293&lt;0,"Vencido",IF(I293=0,"Vence hoy",IF(I293&lt;=Panel!$C$6,"Por vencer","Vigente"))))</f>
        <v/>
      </c>
      <c r="K293" s="27"/>
      <c r="L293" s="27"/>
      <c r="M293" s="27"/>
      <c r="N293" s="35" t="str">
        <f aca="false">IF(AND(G293&lt;&gt;"",G293&gt;0,K293&lt;&gt;""),K293*365/G293,"")</f>
        <v/>
      </c>
    </row>
    <row r="294" customFormat="false" ht="15" hidden="false" customHeight="false" outlineLevel="0" collapsed="false">
      <c r="A294" s="27"/>
      <c r="B294" s="27"/>
      <c r="C294" s="27"/>
      <c r="D294" s="27"/>
      <c r="E294" s="27"/>
      <c r="F294" s="27"/>
      <c r="G294" s="27"/>
      <c r="H294" s="30" t="str">
        <f aca="false">IF(OR(F294="",G294=""),"",F294+G294)</f>
        <v/>
      </c>
      <c r="I294" s="31" t="str">
        <f aca="true">IF(H294="","",H294-TODAY())</f>
        <v/>
      </c>
      <c r="J294" s="32" t="str">
        <f aca="false">IF(I294="","",IF(I294&lt;0,"Vencido",IF(I294=0,"Vence hoy",IF(I294&lt;=Panel!$C$6,"Por vencer","Vigente"))))</f>
        <v/>
      </c>
      <c r="K294" s="27"/>
      <c r="L294" s="27"/>
      <c r="M294" s="27"/>
      <c r="N294" s="35" t="str">
        <f aca="false">IF(AND(G294&lt;&gt;"",G294&gt;0,K294&lt;&gt;""),K294*365/G294,"")</f>
        <v/>
      </c>
    </row>
    <row r="295" customFormat="false" ht="15" hidden="false" customHeight="false" outlineLevel="0" collapsed="false">
      <c r="A295" s="27"/>
      <c r="B295" s="27"/>
      <c r="C295" s="27"/>
      <c r="D295" s="27"/>
      <c r="E295" s="27"/>
      <c r="F295" s="27"/>
      <c r="G295" s="27"/>
      <c r="H295" s="30" t="str">
        <f aca="false">IF(OR(F295="",G295=""),"",F295+G295)</f>
        <v/>
      </c>
      <c r="I295" s="31" t="str">
        <f aca="true">IF(H295="","",H295-TODAY())</f>
        <v/>
      </c>
      <c r="J295" s="32" t="str">
        <f aca="false">IF(I295="","",IF(I295&lt;0,"Vencido",IF(I295=0,"Vence hoy",IF(I295&lt;=Panel!$C$6,"Por vencer","Vigente"))))</f>
        <v/>
      </c>
      <c r="K295" s="27"/>
      <c r="L295" s="27"/>
      <c r="M295" s="27"/>
      <c r="N295" s="35" t="str">
        <f aca="false">IF(AND(G295&lt;&gt;"",G295&gt;0,K295&lt;&gt;""),K295*365/G295,"")</f>
        <v/>
      </c>
    </row>
    <row r="296" customFormat="false" ht="15" hidden="false" customHeight="false" outlineLevel="0" collapsed="false">
      <c r="A296" s="27"/>
      <c r="B296" s="27"/>
      <c r="C296" s="27"/>
      <c r="D296" s="27"/>
      <c r="E296" s="27"/>
      <c r="F296" s="27"/>
      <c r="G296" s="27"/>
      <c r="H296" s="30" t="str">
        <f aca="false">IF(OR(F296="",G296=""),"",F296+G296)</f>
        <v/>
      </c>
      <c r="I296" s="31" t="str">
        <f aca="true">IF(H296="","",H296-TODAY())</f>
        <v/>
      </c>
      <c r="J296" s="32" t="str">
        <f aca="false">IF(I296="","",IF(I296&lt;0,"Vencido",IF(I296=0,"Vence hoy",IF(I296&lt;=Panel!$C$6,"Por vencer","Vigente"))))</f>
        <v/>
      </c>
      <c r="K296" s="27"/>
      <c r="L296" s="27"/>
      <c r="M296" s="27"/>
      <c r="N296" s="35" t="str">
        <f aca="false">IF(AND(G296&lt;&gt;"",G296&gt;0,K296&lt;&gt;""),K296*365/G296,"")</f>
        <v/>
      </c>
    </row>
    <row r="297" customFormat="false" ht="15" hidden="false" customHeight="false" outlineLevel="0" collapsed="false">
      <c r="A297" s="27"/>
      <c r="B297" s="27"/>
      <c r="C297" s="27"/>
      <c r="D297" s="27"/>
      <c r="E297" s="27"/>
      <c r="F297" s="27"/>
      <c r="G297" s="27"/>
      <c r="H297" s="30" t="str">
        <f aca="false">IF(OR(F297="",G297=""),"",F297+G297)</f>
        <v/>
      </c>
      <c r="I297" s="31" t="str">
        <f aca="true">IF(H297="","",H297-TODAY())</f>
        <v/>
      </c>
      <c r="J297" s="32" t="str">
        <f aca="false">IF(I297="","",IF(I297&lt;0,"Vencido",IF(I297=0,"Vence hoy",IF(I297&lt;=Panel!$C$6,"Por vencer","Vigente"))))</f>
        <v/>
      </c>
      <c r="K297" s="27"/>
      <c r="L297" s="27"/>
      <c r="M297" s="27"/>
      <c r="N297" s="35" t="str">
        <f aca="false">IF(AND(G297&lt;&gt;"",G297&gt;0,K297&lt;&gt;""),K297*365/G297,"")</f>
        <v/>
      </c>
    </row>
    <row r="298" customFormat="false" ht="15" hidden="false" customHeight="false" outlineLevel="0" collapsed="false">
      <c r="A298" s="27"/>
      <c r="B298" s="27"/>
      <c r="C298" s="27"/>
      <c r="D298" s="27"/>
      <c r="E298" s="27"/>
      <c r="F298" s="27"/>
      <c r="G298" s="27"/>
      <c r="H298" s="30" t="str">
        <f aca="false">IF(OR(F298="",G298=""),"",F298+G298)</f>
        <v/>
      </c>
      <c r="I298" s="31" t="str">
        <f aca="true">IF(H298="","",H298-TODAY())</f>
        <v/>
      </c>
      <c r="J298" s="32" t="str">
        <f aca="false">IF(I298="","",IF(I298&lt;0,"Vencido",IF(I298=0,"Vence hoy",IF(I298&lt;=Panel!$C$6,"Por vencer","Vigente"))))</f>
        <v/>
      </c>
      <c r="K298" s="27"/>
      <c r="L298" s="27"/>
      <c r="M298" s="27"/>
      <c r="N298" s="35" t="str">
        <f aca="false">IF(AND(G298&lt;&gt;"",G298&gt;0,K298&lt;&gt;""),K298*365/G298,"")</f>
        <v/>
      </c>
    </row>
    <row r="299" customFormat="false" ht="15" hidden="false" customHeight="false" outlineLevel="0" collapsed="false">
      <c r="A299" s="27"/>
      <c r="B299" s="27"/>
      <c r="C299" s="27"/>
      <c r="D299" s="27"/>
      <c r="E299" s="27"/>
      <c r="F299" s="27"/>
      <c r="G299" s="27"/>
      <c r="H299" s="30" t="str">
        <f aca="false">IF(OR(F299="",G299=""),"",F299+G299)</f>
        <v/>
      </c>
      <c r="I299" s="31" t="str">
        <f aca="true">IF(H299="","",H299-TODAY())</f>
        <v/>
      </c>
      <c r="J299" s="32" t="str">
        <f aca="false">IF(I299="","",IF(I299&lt;0,"Vencido",IF(I299=0,"Vence hoy",IF(I299&lt;=Panel!$C$6,"Por vencer","Vigente"))))</f>
        <v/>
      </c>
      <c r="K299" s="27"/>
      <c r="L299" s="27"/>
      <c r="M299" s="27"/>
      <c r="N299" s="35" t="str">
        <f aca="false">IF(AND(G299&lt;&gt;"",G299&gt;0,K299&lt;&gt;""),K299*365/G299,"")</f>
        <v/>
      </c>
    </row>
    <row r="300" customFormat="false" ht="15" hidden="false" customHeight="false" outlineLevel="0" collapsed="false">
      <c r="A300" s="27"/>
      <c r="B300" s="27"/>
      <c r="C300" s="27"/>
      <c r="D300" s="27"/>
      <c r="E300" s="27"/>
      <c r="F300" s="27"/>
      <c r="G300" s="27"/>
      <c r="H300" s="30" t="str">
        <f aca="false">IF(OR(F300="",G300=""),"",F300+G300)</f>
        <v/>
      </c>
      <c r="I300" s="31" t="str">
        <f aca="true">IF(H300="","",H300-TODAY())</f>
        <v/>
      </c>
      <c r="J300" s="32" t="str">
        <f aca="false">IF(I300="","",IF(I300&lt;0,"Vencido",IF(I300=0,"Vence hoy",IF(I300&lt;=Panel!$C$6,"Por vencer","Vigente"))))</f>
        <v/>
      </c>
      <c r="K300" s="27"/>
      <c r="L300" s="27"/>
      <c r="M300" s="27"/>
      <c r="N300" s="35" t="str">
        <f aca="false">IF(AND(G300&lt;&gt;"",G300&gt;0,K300&lt;&gt;""),K300*365/G300,"")</f>
        <v/>
      </c>
    </row>
    <row r="301" customFormat="false" ht="15" hidden="false" customHeight="false" outlineLevel="0" collapsed="false">
      <c r="A301" s="27"/>
      <c r="B301" s="27"/>
      <c r="C301" s="27"/>
      <c r="D301" s="27"/>
      <c r="E301" s="27"/>
      <c r="F301" s="27"/>
      <c r="G301" s="27"/>
      <c r="H301" s="30" t="str">
        <f aca="false">IF(OR(F301="",G301=""),"",F301+G301)</f>
        <v/>
      </c>
      <c r="I301" s="31" t="str">
        <f aca="true">IF(H301="","",H301-TODAY())</f>
        <v/>
      </c>
      <c r="J301" s="32" t="str">
        <f aca="false">IF(I301="","",IF(I301&lt;0,"Vencido",IF(I301=0,"Vence hoy",IF(I301&lt;=Panel!$C$6,"Por vencer","Vigente"))))</f>
        <v/>
      </c>
      <c r="K301" s="27"/>
      <c r="L301" s="27"/>
      <c r="M301" s="27"/>
      <c r="N301" s="35" t="str">
        <f aca="false">IF(AND(G301&lt;&gt;"",G301&gt;0,K301&lt;&gt;""),K301*365/G301,"")</f>
        <v/>
      </c>
    </row>
    <row r="302" customFormat="false" ht="15" hidden="false" customHeight="false" outlineLevel="0" collapsed="false">
      <c r="A302" s="27"/>
      <c r="B302" s="27"/>
      <c r="C302" s="27"/>
      <c r="D302" s="27"/>
      <c r="E302" s="27"/>
      <c r="F302" s="27"/>
      <c r="G302" s="27"/>
      <c r="H302" s="30" t="str">
        <f aca="false">IF(OR(F302="",G302=""),"",F302+G302)</f>
        <v/>
      </c>
      <c r="I302" s="31" t="str">
        <f aca="true">IF(H302="","",H302-TODAY())</f>
        <v/>
      </c>
      <c r="J302" s="32" t="str">
        <f aca="false">IF(I302="","",IF(I302&lt;0,"Vencido",IF(I302=0,"Vence hoy",IF(I302&lt;=Panel!$C$6,"Por vencer","Vigente"))))</f>
        <v/>
      </c>
      <c r="K302" s="27"/>
      <c r="L302" s="27"/>
      <c r="M302" s="27"/>
      <c r="N302" s="35" t="str">
        <f aca="false">IF(AND(G302&lt;&gt;"",G302&gt;0,K302&lt;&gt;""),K302*365/G302,"")</f>
        <v/>
      </c>
    </row>
    <row r="303" customFormat="false" ht="15" hidden="false" customHeight="false" outlineLevel="0" collapsed="false">
      <c r="A303" s="27"/>
      <c r="B303" s="27"/>
      <c r="C303" s="27"/>
      <c r="D303" s="27"/>
      <c r="E303" s="27"/>
      <c r="F303" s="27"/>
      <c r="G303" s="27"/>
      <c r="H303" s="30" t="str">
        <f aca="false">IF(OR(F303="",G303=""),"",F303+G303)</f>
        <v/>
      </c>
      <c r="I303" s="31" t="str">
        <f aca="true">IF(H303="","",H303-TODAY())</f>
        <v/>
      </c>
      <c r="J303" s="32" t="str">
        <f aca="false">IF(I303="","",IF(I303&lt;0,"Vencido",IF(I303=0,"Vence hoy",IF(I303&lt;=Panel!$C$6,"Por vencer","Vigente"))))</f>
        <v/>
      </c>
      <c r="K303" s="27"/>
      <c r="L303" s="27"/>
      <c r="M303" s="27"/>
      <c r="N303" s="35" t="str">
        <f aca="false">IF(AND(G303&lt;&gt;"",G303&gt;0,K303&lt;&gt;""),K303*365/G303,"")</f>
        <v/>
      </c>
    </row>
    <row r="304" customFormat="false" ht="15" hidden="false" customHeight="false" outlineLevel="0" collapsed="false">
      <c r="A304" s="27"/>
      <c r="B304" s="27"/>
      <c r="C304" s="27"/>
      <c r="D304" s="27"/>
      <c r="E304" s="27"/>
      <c r="F304" s="27"/>
      <c r="G304" s="27"/>
      <c r="H304" s="30" t="str">
        <f aca="false">IF(OR(F304="",G304=""),"",F304+G304)</f>
        <v/>
      </c>
      <c r="I304" s="31" t="str">
        <f aca="true">IF(H304="","",H304-TODAY())</f>
        <v/>
      </c>
      <c r="J304" s="32" t="str">
        <f aca="false">IF(I304="","",IF(I304&lt;0,"Vencido",IF(I304=0,"Vence hoy",IF(I304&lt;=Panel!$C$6,"Por vencer","Vigente"))))</f>
        <v/>
      </c>
      <c r="K304" s="27"/>
      <c r="L304" s="27"/>
      <c r="M304" s="27"/>
      <c r="N304" s="35" t="str">
        <f aca="false">IF(AND(G304&lt;&gt;"",G304&gt;0,K304&lt;&gt;""),K304*365/G304,"")</f>
        <v/>
      </c>
    </row>
    <row r="305" customFormat="false" ht="15" hidden="false" customHeight="false" outlineLevel="0" collapsed="false">
      <c r="A305" s="27"/>
      <c r="B305" s="27"/>
      <c r="C305" s="27"/>
      <c r="D305" s="27"/>
      <c r="E305" s="27"/>
      <c r="F305" s="27"/>
      <c r="G305" s="27"/>
      <c r="H305" s="30" t="str">
        <f aca="false">IF(OR(F305="",G305=""),"",F305+G305)</f>
        <v/>
      </c>
      <c r="I305" s="31" t="str">
        <f aca="true">IF(H305="","",H305-TODAY())</f>
        <v/>
      </c>
      <c r="J305" s="32" t="str">
        <f aca="false">IF(I305="","",IF(I305&lt;0,"Vencido",IF(I305=0,"Vence hoy",IF(I305&lt;=Panel!$C$6,"Por vencer","Vigente"))))</f>
        <v/>
      </c>
      <c r="K305" s="27"/>
      <c r="L305" s="27"/>
      <c r="M305" s="27"/>
      <c r="N305" s="35" t="str">
        <f aca="false">IF(AND(G305&lt;&gt;"",G305&gt;0,K305&lt;&gt;""),K305*365/G305,"")</f>
        <v/>
      </c>
    </row>
    <row r="306" customFormat="false" ht="15" hidden="false" customHeight="false" outlineLevel="0" collapsed="false">
      <c r="A306" s="27"/>
      <c r="B306" s="27"/>
      <c r="C306" s="27"/>
      <c r="D306" s="27"/>
      <c r="E306" s="27"/>
      <c r="F306" s="27"/>
      <c r="G306" s="27"/>
      <c r="H306" s="30" t="str">
        <f aca="false">IF(OR(F306="",G306=""),"",F306+G306)</f>
        <v/>
      </c>
      <c r="I306" s="31" t="str">
        <f aca="true">IF(H306="","",H306-TODAY())</f>
        <v/>
      </c>
      <c r="J306" s="32" t="str">
        <f aca="false">IF(I306="","",IF(I306&lt;0,"Vencido",IF(I306=0,"Vence hoy",IF(I306&lt;=Panel!$C$6,"Por vencer","Vigente"))))</f>
        <v/>
      </c>
      <c r="K306" s="27"/>
      <c r="L306" s="27"/>
      <c r="M306" s="27"/>
      <c r="N306" s="35" t="str">
        <f aca="false">IF(AND(G306&lt;&gt;"",G306&gt;0,K306&lt;&gt;""),K306*365/G306,"")</f>
        <v/>
      </c>
    </row>
    <row r="307" customFormat="false" ht="15" hidden="false" customHeight="false" outlineLevel="0" collapsed="false">
      <c r="A307" s="27"/>
      <c r="B307" s="27"/>
      <c r="C307" s="27"/>
      <c r="D307" s="27"/>
      <c r="E307" s="27"/>
      <c r="F307" s="27"/>
      <c r="G307" s="27"/>
      <c r="H307" s="30" t="str">
        <f aca="false">IF(OR(F307="",G307=""),"",F307+G307)</f>
        <v/>
      </c>
      <c r="I307" s="31" t="str">
        <f aca="true">IF(H307="","",H307-TODAY())</f>
        <v/>
      </c>
      <c r="J307" s="32" t="str">
        <f aca="false">IF(I307="","",IF(I307&lt;0,"Vencido",IF(I307=0,"Vence hoy",IF(I307&lt;=Panel!$C$6,"Por vencer","Vigente"))))</f>
        <v/>
      </c>
      <c r="K307" s="27"/>
      <c r="L307" s="27"/>
      <c r="M307" s="27"/>
      <c r="N307" s="35" t="str">
        <f aca="false">IF(AND(G307&lt;&gt;"",G307&gt;0,K307&lt;&gt;""),K307*365/G307,"")</f>
        <v/>
      </c>
    </row>
    <row r="308" customFormat="false" ht="15" hidden="false" customHeight="false" outlineLevel="0" collapsed="false">
      <c r="A308" s="27"/>
      <c r="B308" s="27"/>
      <c r="C308" s="27"/>
      <c r="D308" s="27"/>
      <c r="E308" s="27"/>
      <c r="F308" s="27"/>
      <c r="G308" s="27"/>
      <c r="H308" s="30" t="str">
        <f aca="false">IF(OR(F308="",G308=""),"",F308+G308)</f>
        <v/>
      </c>
      <c r="I308" s="31" t="str">
        <f aca="true">IF(H308="","",H308-TODAY())</f>
        <v/>
      </c>
      <c r="J308" s="32" t="str">
        <f aca="false">IF(I308="","",IF(I308&lt;0,"Vencido",IF(I308=0,"Vence hoy",IF(I308&lt;=Panel!$C$6,"Por vencer","Vigente"))))</f>
        <v/>
      </c>
      <c r="K308" s="27"/>
      <c r="L308" s="27"/>
      <c r="M308" s="27"/>
      <c r="N308" s="35" t="str">
        <f aca="false">IF(AND(G308&lt;&gt;"",G308&gt;0,K308&lt;&gt;""),K308*365/G308,"")</f>
        <v/>
      </c>
    </row>
    <row r="309" customFormat="false" ht="15" hidden="false" customHeight="false" outlineLevel="0" collapsed="false">
      <c r="A309" s="27"/>
      <c r="B309" s="27"/>
      <c r="C309" s="27"/>
      <c r="D309" s="27"/>
      <c r="E309" s="27"/>
      <c r="F309" s="27"/>
      <c r="G309" s="27"/>
      <c r="H309" s="30" t="str">
        <f aca="false">IF(OR(F309="",G309=""),"",F309+G309)</f>
        <v/>
      </c>
      <c r="I309" s="31" t="str">
        <f aca="true">IF(H309="","",H309-TODAY())</f>
        <v/>
      </c>
      <c r="J309" s="32" t="str">
        <f aca="false">IF(I309="","",IF(I309&lt;0,"Vencido",IF(I309=0,"Vence hoy",IF(I309&lt;=Panel!$C$6,"Por vencer","Vigente"))))</f>
        <v/>
      </c>
      <c r="K309" s="27"/>
      <c r="L309" s="27"/>
      <c r="M309" s="27"/>
      <c r="N309" s="35" t="str">
        <f aca="false">IF(AND(G309&lt;&gt;"",G309&gt;0,K309&lt;&gt;""),K309*365/G309,"")</f>
        <v/>
      </c>
    </row>
    <row r="310" customFormat="false" ht="15" hidden="false" customHeight="false" outlineLevel="0" collapsed="false">
      <c r="A310" s="27"/>
      <c r="B310" s="27"/>
      <c r="C310" s="27"/>
      <c r="D310" s="27"/>
      <c r="E310" s="27"/>
      <c r="F310" s="27"/>
      <c r="G310" s="27"/>
      <c r="H310" s="30" t="str">
        <f aca="false">IF(OR(F310="",G310=""),"",F310+G310)</f>
        <v/>
      </c>
      <c r="I310" s="31" t="str">
        <f aca="true">IF(H310="","",H310-TODAY())</f>
        <v/>
      </c>
      <c r="J310" s="32" t="str">
        <f aca="false">IF(I310="","",IF(I310&lt;0,"Vencido",IF(I310=0,"Vence hoy",IF(I310&lt;=Panel!$C$6,"Por vencer","Vigente"))))</f>
        <v/>
      </c>
      <c r="K310" s="27"/>
      <c r="L310" s="27"/>
      <c r="M310" s="27"/>
      <c r="N310" s="35" t="str">
        <f aca="false">IF(AND(G310&lt;&gt;"",G310&gt;0,K310&lt;&gt;""),K310*365/G310,"")</f>
        <v/>
      </c>
    </row>
    <row r="311" customFormat="false" ht="15" hidden="false" customHeight="false" outlineLevel="0" collapsed="false">
      <c r="A311" s="27"/>
      <c r="B311" s="27"/>
      <c r="C311" s="27"/>
      <c r="D311" s="27"/>
      <c r="E311" s="27"/>
      <c r="F311" s="27"/>
      <c r="G311" s="27"/>
      <c r="H311" s="30" t="str">
        <f aca="false">IF(OR(F311="",G311=""),"",F311+G311)</f>
        <v/>
      </c>
      <c r="I311" s="31" t="str">
        <f aca="true">IF(H311="","",H311-TODAY())</f>
        <v/>
      </c>
      <c r="J311" s="32" t="str">
        <f aca="false">IF(I311="","",IF(I311&lt;0,"Vencido",IF(I311=0,"Vence hoy",IF(I311&lt;=Panel!$C$6,"Por vencer","Vigente"))))</f>
        <v/>
      </c>
      <c r="K311" s="27"/>
      <c r="L311" s="27"/>
      <c r="M311" s="27"/>
      <c r="N311" s="35" t="str">
        <f aca="false">IF(AND(G311&lt;&gt;"",G311&gt;0,K311&lt;&gt;""),K311*365/G311,"")</f>
        <v/>
      </c>
    </row>
    <row r="312" customFormat="false" ht="15" hidden="false" customHeight="false" outlineLevel="0" collapsed="false">
      <c r="A312" s="27"/>
      <c r="B312" s="27"/>
      <c r="C312" s="27"/>
      <c r="D312" s="27"/>
      <c r="E312" s="27"/>
      <c r="F312" s="27"/>
      <c r="G312" s="27"/>
      <c r="H312" s="30" t="str">
        <f aca="false">IF(OR(F312="",G312=""),"",F312+G312)</f>
        <v/>
      </c>
      <c r="I312" s="31" t="str">
        <f aca="true">IF(H312="","",H312-TODAY())</f>
        <v/>
      </c>
      <c r="J312" s="32" t="str">
        <f aca="false">IF(I312="","",IF(I312&lt;0,"Vencido",IF(I312=0,"Vence hoy",IF(I312&lt;=Panel!$C$6,"Por vencer","Vigente"))))</f>
        <v/>
      </c>
      <c r="K312" s="27"/>
      <c r="L312" s="27"/>
      <c r="M312" s="27"/>
      <c r="N312" s="35" t="str">
        <f aca="false">IF(AND(G312&lt;&gt;"",G312&gt;0,K312&lt;&gt;""),K312*365/G312,"")</f>
        <v/>
      </c>
    </row>
    <row r="313" customFormat="false" ht="15" hidden="false" customHeight="false" outlineLevel="0" collapsed="false">
      <c r="A313" s="27"/>
      <c r="B313" s="27"/>
      <c r="C313" s="27"/>
      <c r="D313" s="27"/>
      <c r="E313" s="27"/>
      <c r="F313" s="27"/>
      <c r="G313" s="27"/>
      <c r="H313" s="30" t="str">
        <f aca="false">IF(OR(F313="",G313=""),"",F313+G313)</f>
        <v/>
      </c>
      <c r="I313" s="31" t="str">
        <f aca="true">IF(H313="","",H313-TODAY())</f>
        <v/>
      </c>
      <c r="J313" s="32" t="str">
        <f aca="false">IF(I313="","",IF(I313&lt;0,"Vencido",IF(I313=0,"Vence hoy",IF(I313&lt;=Panel!$C$6,"Por vencer","Vigente"))))</f>
        <v/>
      </c>
      <c r="K313" s="27"/>
      <c r="L313" s="27"/>
      <c r="M313" s="27"/>
      <c r="N313" s="35" t="str">
        <f aca="false">IF(AND(G313&lt;&gt;"",G313&gt;0,K313&lt;&gt;""),K313*365/G313,"")</f>
        <v/>
      </c>
    </row>
    <row r="314" customFormat="false" ht="15" hidden="false" customHeight="false" outlineLevel="0" collapsed="false">
      <c r="A314" s="27"/>
      <c r="B314" s="27"/>
      <c r="C314" s="27"/>
      <c r="D314" s="27"/>
      <c r="E314" s="27"/>
      <c r="F314" s="27"/>
      <c r="G314" s="27"/>
      <c r="H314" s="30" t="str">
        <f aca="false">IF(OR(F314="",G314=""),"",F314+G314)</f>
        <v/>
      </c>
      <c r="I314" s="31" t="str">
        <f aca="true">IF(H314="","",H314-TODAY())</f>
        <v/>
      </c>
      <c r="J314" s="32" t="str">
        <f aca="false">IF(I314="","",IF(I314&lt;0,"Vencido",IF(I314=0,"Vence hoy",IF(I314&lt;=Panel!$C$6,"Por vencer","Vigente"))))</f>
        <v/>
      </c>
      <c r="K314" s="27"/>
      <c r="L314" s="27"/>
      <c r="M314" s="27"/>
      <c r="N314" s="35" t="str">
        <f aca="false">IF(AND(G314&lt;&gt;"",G314&gt;0,K314&lt;&gt;""),K314*365/G314,"")</f>
        <v/>
      </c>
    </row>
    <row r="315" customFormat="false" ht="15" hidden="false" customHeight="false" outlineLevel="0" collapsed="false">
      <c r="A315" s="27"/>
      <c r="B315" s="27"/>
      <c r="C315" s="27"/>
      <c r="D315" s="27"/>
      <c r="E315" s="27"/>
      <c r="F315" s="27"/>
      <c r="G315" s="27"/>
      <c r="H315" s="30" t="str">
        <f aca="false">IF(OR(F315="",G315=""),"",F315+G315)</f>
        <v/>
      </c>
      <c r="I315" s="31" t="str">
        <f aca="true">IF(H315="","",H315-TODAY())</f>
        <v/>
      </c>
      <c r="J315" s="32" t="str">
        <f aca="false">IF(I315="","",IF(I315&lt;0,"Vencido",IF(I315=0,"Vence hoy",IF(I315&lt;=Panel!$C$6,"Por vencer","Vigente"))))</f>
        <v/>
      </c>
      <c r="K315" s="27"/>
      <c r="L315" s="27"/>
      <c r="M315" s="27"/>
      <c r="N315" s="35" t="str">
        <f aca="false">IF(AND(G315&lt;&gt;"",G315&gt;0,K315&lt;&gt;""),K315*365/G315,"")</f>
        <v/>
      </c>
    </row>
    <row r="316" customFormat="false" ht="15" hidden="false" customHeight="false" outlineLevel="0" collapsed="false">
      <c r="A316" s="27"/>
      <c r="B316" s="27"/>
      <c r="C316" s="27"/>
      <c r="D316" s="27"/>
      <c r="E316" s="27"/>
      <c r="F316" s="27"/>
      <c r="G316" s="27"/>
      <c r="H316" s="30" t="str">
        <f aca="false">IF(OR(F316="",G316=""),"",F316+G316)</f>
        <v/>
      </c>
      <c r="I316" s="31" t="str">
        <f aca="true">IF(H316="","",H316-TODAY())</f>
        <v/>
      </c>
      <c r="J316" s="32" t="str">
        <f aca="false">IF(I316="","",IF(I316&lt;0,"Vencido",IF(I316=0,"Vence hoy",IF(I316&lt;=Panel!$C$6,"Por vencer","Vigente"))))</f>
        <v/>
      </c>
      <c r="K316" s="27"/>
      <c r="L316" s="27"/>
      <c r="M316" s="27"/>
      <c r="N316" s="35" t="str">
        <f aca="false">IF(AND(G316&lt;&gt;"",G316&gt;0,K316&lt;&gt;""),K316*365/G316,"")</f>
        <v/>
      </c>
    </row>
    <row r="317" customFormat="false" ht="15" hidden="false" customHeight="false" outlineLevel="0" collapsed="false">
      <c r="A317" s="27"/>
      <c r="B317" s="27"/>
      <c r="C317" s="27"/>
      <c r="D317" s="27"/>
      <c r="E317" s="27"/>
      <c r="F317" s="27"/>
      <c r="G317" s="27"/>
      <c r="H317" s="30" t="str">
        <f aca="false">IF(OR(F317="",G317=""),"",F317+G317)</f>
        <v/>
      </c>
      <c r="I317" s="31" t="str">
        <f aca="true">IF(H317="","",H317-TODAY())</f>
        <v/>
      </c>
      <c r="J317" s="32" t="str">
        <f aca="false">IF(I317="","",IF(I317&lt;0,"Vencido",IF(I317=0,"Vence hoy",IF(I317&lt;=Panel!$C$6,"Por vencer","Vigente"))))</f>
        <v/>
      </c>
      <c r="K317" s="27"/>
      <c r="L317" s="27"/>
      <c r="M317" s="27"/>
      <c r="N317" s="35" t="str">
        <f aca="false">IF(AND(G317&lt;&gt;"",G317&gt;0,K317&lt;&gt;""),K317*365/G317,"")</f>
        <v/>
      </c>
    </row>
    <row r="318" customFormat="false" ht="15" hidden="false" customHeight="false" outlineLevel="0" collapsed="false">
      <c r="A318" s="27"/>
      <c r="B318" s="27"/>
      <c r="C318" s="27"/>
      <c r="D318" s="27"/>
      <c r="E318" s="27"/>
      <c r="F318" s="27"/>
      <c r="G318" s="27"/>
      <c r="H318" s="30" t="str">
        <f aca="false">IF(OR(F318="",G318=""),"",F318+G318)</f>
        <v/>
      </c>
      <c r="I318" s="31" t="str">
        <f aca="true">IF(H318="","",H318-TODAY())</f>
        <v/>
      </c>
      <c r="J318" s="32" t="str">
        <f aca="false">IF(I318="","",IF(I318&lt;0,"Vencido",IF(I318=0,"Vence hoy",IF(I318&lt;=Panel!$C$6,"Por vencer","Vigente"))))</f>
        <v/>
      </c>
      <c r="K318" s="27"/>
      <c r="L318" s="27"/>
      <c r="M318" s="27"/>
      <c r="N318" s="35" t="str">
        <f aca="false">IF(AND(G318&lt;&gt;"",G318&gt;0,K318&lt;&gt;""),K318*365/G318,"")</f>
        <v/>
      </c>
    </row>
    <row r="319" customFormat="false" ht="15" hidden="false" customHeight="false" outlineLevel="0" collapsed="false">
      <c r="A319" s="27"/>
      <c r="B319" s="27"/>
      <c r="C319" s="27"/>
      <c r="D319" s="27"/>
      <c r="E319" s="27"/>
      <c r="F319" s="27"/>
      <c r="G319" s="27"/>
      <c r="H319" s="30" t="str">
        <f aca="false">IF(OR(F319="",G319=""),"",F319+G319)</f>
        <v/>
      </c>
      <c r="I319" s="31" t="str">
        <f aca="true">IF(H319="","",H319-TODAY())</f>
        <v/>
      </c>
      <c r="J319" s="32" t="str">
        <f aca="false">IF(I319="","",IF(I319&lt;0,"Vencido",IF(I319=0,"Vence hoy",IF(I319&lt;=Panel!$C$6,"Por vencer","Vigente"))))</f>
        <v/>
      </c>
      <c r="K319" s="27"/>
      <c r="L319" s="27"/>
      <c r="M319" s="27"/>
      <c r="N319" s="35" t="str">
        <f aca="false">IF(AND(G319&lt;&gt;"",G319&gt;0,K319&lt;&gt;""),K319*365/G319,"")</f>
        <v/>
      </c>
    </row>
    <row r="320" customFormat="false" ht="15" hidden="false" customHeight="false" outlineLevel="0" collapsed="false">
      <c r="A320" s="27"/>
      <c r="B320" s="27"/>
      <c r="C320" s="27"/>
      <c r="D320" s="27"/>
      <c r="E320" s="27"/>
      <c r="F320" s="27"/>
      <c r="G320" s="27"/>
      <c r="H320" s="30" t="str">
        <f aca="false">IF(OR(F320="",G320=""),"",F320+G320)</f>
        <v/>
      </c>
      <c r="I320" s="31" t="str">
        <f aca="true">IF(H320="","",H320-TODAY())</f>
        <v/>
      </c>
      <c r="J320" s="32" t="str">
        <f aca="false">IF(I320="","",IF(I320&lt;0,"Vencido",IF(I320=0,"Vence hoy",IF(I320&lt;=Panel!$C$6,"Por vencer","Vigente"))))</f>
        <v/>
      </c>
      <c r="K320" s="27"/>
      <c r="L320" s="27"/>
      <c r="M320" s="27"/>
      <c r="N320" s="35" t="str">
        <f aca="false">IF(AND(G320&lt;&gt;"",G320&gt;0,K320&lt;&gt;""),K320*365/G320,"")</f>
        <v/>
      </c>
    </row>
    <row r="321" customFormat="false" ht="15" hidden="false" customHeight="false" outlineLevel="0" collapsed="false">
      <c r="A321" s="27"/>
      <c r="B321" s="27"/>
      <c r="C321" s="27"/>
      <c r="D321" s="27"/>
      <c r="E321" s="27"/>
      <c r="F321" s="27"/>
      <c r="G321" s="27"/>
      <c r="H321" s="30" t="str">
        <f aca="false">IF(OR(F321="",G321=""),"",F321+G321)</f>
        <v/>
      </c>
      <c r="I321" s="31" t="str">
        <f aca="true">IF(H321="","",H321-TODAY())</f>
        <v/>
      </c>
      <c r="J321" s="32" t="str">
        <f aca="false">IF(I321="","",IF(I321&lt;0,"Vencido",IF(I321=0,"Vence hoy",IF(I321&lt;=Panel!$C$6,"Por vencer","Vigente"))))</f>
        <v/>
      </c>
      <c r="K321" s="27"/>
      <c r="L321" s="27"/>
      <c r="M321" s="27"/>
      <c r="N321" s="35" t="str">
        <f aca="false">IF(AND(G321&lt;&gt;"",G321&gt;0,K321&lt;&gt;""),K321*365/G321,"")</f>
        <v/>
      </c>
    </row>
    <row r="322" customFormat="false" ht="15" hidden="false" customHeight="false" outlineLevel="0" collapsed="false">
      <c r="A322" s="27"/>
      <c r="B322" s="27"/>
      <c r="C322" s="27"/>
      <c r="D322" s="27"/>
      <c r="E322" s="27"/>
      <c r="F322" s="27"/>
      <c r="G322" s="27"/>
      <c r="H322" s="30" t="str">
        <f aca="false">IF(OR(F322="",G322=""),"",F322+G322)</f>
        <v/>
      </c>
      <c r="I322" s="31" t="str">
        <f aca="true">IF(H322="","",H322-TODAY())</f>
        <v/>
      </c>
      <c r="J322" s="32" t="str">
        <f aca="false">IF(I322="","",IF(I322&lt;0,"Vencido",IF(I322=0,"Vence hoy",IF(I322&lt;=Panel!$C$6,"Por vencer","Vigente"))))</f>
        <v/>
      </c>
      <c r="K322" s="27"/>
      <c r="L322" s="27"/>
      <c r="M322" s="27"/>
      <c r="N322" s="35" t="str">
        <f aca="false">IF(AND(G322&lt;&gt;"",G322&gt;0,K322&lt;&gt;""),K322*365/G322,"")</f>
        <v/>
      </c>
    </row>
    <row r="323" customFormat="false" ht="15" hidden="false" customHeight="false" outlineLevel="0" collapsed="false">
      <c r="A323" s="27"/>
      <c r="B323" s="27"/>
      <c r="C323" s="27"/>
      <c r="D323" s="27"/>
      <c r="E323" s="27"/>
      <c r="F323" s="27"/>
      <c r="G323" s="27"/>
      <c r="H323" s="30" t="str">
        <f aca="false">IF(OR(F323="",G323=""),"",F323+G323)</f>
        <v/>
      </c>
      <c r="I323" s="31" t="str">
        <f aca="true">IF(H323="","",H323-TODAY())</f>
        <v/>
      </c>
      <c r="J323" s="32" t="str">
        <f aca="false">IF(I323="","",IF(I323&lt;0,"Vencido",IF(I323=0,"Vence hoy",IF(I323&lt;=Panel!$C$6,"Por vencer","Vigente"))))</f>
        <v/>
      </c>
      <c r="K323" s="27"/>
      <c r="L323" s="27"/>
      <c r="M323" s="27"/>
      <c r="N323" s="35" t="str">
        <f aca="false">IF(AND(G323&lt;&gt;"",G323&gt;0,K323&lt;&gt;""),K323*365/G323,"")</f>
        <v/>
      </c>
    </row>
    <row r="324" customFormat="false" ht="15" hidden="false" customHeight="false" outlineLevel="0" collapsed="false">
      <c r="A324" s="27"/>
      <c r="B324" s="27"/>
      <c r="C324" s="27"/>
      <c r="D324" s="27"/>
      <c r="E324" s="27"/>
      <c r="F324" s="27"/>
      <c r="G324" s="27"/>
      <c r="H324" s="30" t="str">
        <f aca="false">IF(OR(F324="",G324=""),"",F324+G324)</f>
        <v/>
      </c>
      <c r="I324" s="31" t="str">
        <f aca="true">IF(H324="","",H324-TODAY())</f>
        <v/>
      </c>
      <c r="J324" s="32" t="str">
        <f aca="false">IF(I324="","",IF(I324&lt;0,"Vencido",IF(I324=0,"Vence hoy",IF(I324&lt;=Panel!$C$6,"Por vencer","Vigente"))))</f>
        <v/>
      </c>
      <c r="K324" s="27"/>
      <c r="L324" s="27"/>
      <c r="M324" s="27"/>
      <c r="N324" s="35" t="str">
        <f aca="false">IF(AND(G324&lt;&gt;"",G324&gt;0,K324&lt;&gt;""),K324*365/G324,"")</f>
        <v/>
      </c>
    </row>
    <row r="325" customFormat="false" ht="15" hidden="false" customHeight="false" outlineLevel="0" collapsed="false">
      <c r="A325" s="27"/>
      <c r="B325" s="27"/>
      <c r="C325" s="27"/>
      <c r="D325" s="27"/>
      <c r="E325" s="27"/>
      <c r="F325" s="27"/>
      <c r="G325" s="27"/>
      <c r="H325" s="30" t="str">
        <f aca="false">IF(OR(F325="",G325=""),"",F325+G325)</f>
        <v/>
      </c>
      <c r="I325" s="31" t="str">
        <f aca="true">IF(H325="","",H325-TODAY())</f>
        <v/>
      </c>
      <c r="J325" s="32" t="str">
        <f aca="false">IF(I325="","",IF(I325&lt;0,"Vencido",IF(I325=0,"Vence hoy",IF(I325&lt;=Panel!$C$6,"Por vencer","Vigente"))))</f>
        <v/>
      </c>
      <c r="K325" s="27"/>
      <c r="L325" s="27"/>
      <c r="M325" s="27"/>
      <c r="N325" s="35" t="str">
        <f aca="false">IF(AND(G325&lt;&gt;"",G325&gt;0,K325&lt;&gt;""),K325*365/G325,"")</f>
        <v/>
      </c>
    </row>
    <row r="326" customFormat="false" ht="15" hidden="false" customHeight="false" outlineLevel="0" collapsed="false">
      <c r="A326" s="27"/>
      <c r="B326" s="27"/>
      <c r="C326" s="27"/>
      <c r="D326" s="27"/>
      <c r="E326" s="27"/>
      <c r="F326" s="27"/>
      <c r="G326" s="27"/>
      <c r="H326" s="30" t="str">
        <f aca="false">IF(OR(F326="",G326=""),"",F326+G326)</f>
        <v/>
      </c>
      <c r="I326" s="31" t="str">
        <f aca="true">IF(H326="","",H326-TODAY())</f>
        <v/>
      </c>
      <c r="J326" s="32" t="str">
        <f aca="false">IF(I326="","",IF(I326&lt;0,"Vencido",IF(I326=0,"Vence hoy",IF(I326&lt;=Panel!$C$6,"Por vencer","Vigente"))))</f>
        <v/>
      </c>
      <c r="K326" s="27"/>
      <c r="L326" s="27"/>
      <c r="M326" s="27"/>
      <c r="N326" s="35" t="str">
        <f aca="false">IF(AND(G326&lt;&gt;"",G326&gt;0,K326&lt;&gt;""),K326*365/G326,"")</f>
        <v/>
      </c>
    </row>
    <row r="327" customFormat="false" ht="15" hidden="false" customHeight="false" outlineLevel="0" collapsed="false">
      <c r="A327" s="27"/>
      <c r="B327" s="27"/>
      <c r="C327" s="27"/>
      <c r="D327" s="27"/>
      <c r="E327" s="27"/>
      <c r="F327" s="27"/>
      <c r="G327" s="27"/>
      <c r="H327" s="30" t="str">
        <f aca="false">IF(OR(F327="",G327=""),"",F327+G327)</f>
        <v/>
      </c>
      <c r="I327" s="31" t="str">
        <f aca="true">IF(H327="","",H327-TODAY())</f>
        <v/>
      </c>
      <c r="J327" s="32" t="str">
        <f aca="false">IF(I327="","",IF(I327&lt;0,"Vencido",IF(I327=0,"Vence hoy",IF(I327&lt;=Panel!$C$6,"Por vencer","Vigente"))))</f>
        <v/>
      </c>
      <c r="K327" s="27"/>
      <c r="L327" s="27"/>
      <c r="M327" s="27"/>
      <c r="N327" s="35" t="str">
        <f aca="false">IF(AND(G327&lt;&gt;"",G327&gt;0,K327&lt;&gt;""),K327*365/G327,"")</f>
        <v/>
      </c>
    </row>
    <row r="328" customFormat="false" ht="15" hidden="false" customHeight="false" outlineLevel="0" collapsed="false">
      <c r="A328" s="27"/>
      <c r="B328" s="27"/>
      <c r="C328" s="27"/>
      <c r="D328" s="27"/>
      <c r="E328" s="27"/>
      <c r="F328" s="27"/>
      <c r="G328" s="27"/>
      <c r="H328" s="30" t="str">
        <f aca="false">IF(OR(F328="",G328=""),"",F328+G328)</f>
        <v/>
      </c>
      <c r="I328" s="31" t="str">
        <f aca="true">IF(H328="","",H328-TODAY())</f>
        <v/>
      </c>
      <c r="J328" s="32" t="str">
        <f aca="false">IF(I328="","",IF(I328&lt;0,"Vencido",IF(I328=0,"Vence hoy",IF(I328&lt;=Panel!$C$6,"Por vencer","Vigente"))))</f>
        <v/>
      </c>
      <c r="K328" s="27"/>
      <c r="L328" s="27"/>
      <c r="M328" s="27"/>
      <c r="N328" s="35" t="str">
        <f aca="false">IF(AND(G328&lt;&gt;"",G328&gt;0,K328&lt;&gt;""),K328*365/G328,"")</f>
        <v/>
      </c>
    </row>
    <row r="329" customFormat="false" ht="15" hidden="false" customHeight="false" outlineLevel="0" collapsed="false">
      <c r="A329" s="27"/>
      <c r="B329" s="27"/>
      <c r="C329" s="27"/>
      <c r="D329" s="27"/>
      <c r="E329" s="27"/>
      <c r="F329" s="27"/>
      <c r="G329" s="27"/>
      <c r="H329" s="30" t="str">
        <f aca="false">IF(OR(F329="",G329=""),"",F329+G329)</f>
        <v/>
      </c>
      <c r="I329" s="31" t="str">
        <f aca="true">IF(H329="","",H329-TODAY())</f>
        <v/>
      </c>
      <c r="J329" s="32" t="str">
        <f aca="false">IF(I329="","",IF(I329&lt;0,"Vencido",IF(I329=0,"Vence hoy",IF(I329&lt;=Panel!$C$6,"Por vencer","Vigente"))))</f>
        <v/>
      </c>
      <c r="K329" s="27"/>
      <c r="L329" s="27"/>
      <c r="M329" s="27"/>
      <c r="N329" s="35" t="str">
        <f aca="false">IF(AND(G329&lt;&gt;"",G329&gt;0,K329&lt;&gt;""),K329*365/G329,"")</f>
        <v/>
      </c>
    </row>
    <row r="330" customFormat="false" ht="15" hidden="false" customHeight="false" outlineLevel="0" collapsed="false">
      <c r="A330" s="27"/>
      <c r="B330" s="27"/>
      <c r="C330" s="27"/>
      <c r="D330" s="27"/>
      <c r="E330" s="27"/>
      <c r="F330" s="27"/>
      <c r="G330" s="27"/>
      <c r="H330" s="30" t="str">
        <f aca="false">IF(OR(F330="",G330=""),"",F330+G330)</f>
        <v/>
      </c>
      <c r="I330" s="31" t="str">
        <f aca="true">IF(H330="","",H330-TODAY())</f>
        <v/>
      </c>
      <c r="J330" s="32" t="str">
        <f aca="false">IF(I330="","",IF(I330&lt;0,"Vencido",IF(I330=0,"Vence hoy",IF(I330&lt;=Panel!$C$6,"Por vencer","Vigente"))))</f>
        <v/>
      </c>
      <c r="K330" s="27"/>
      <c r="L330" s="27"/>
      <c r="M330" s="27"/>
      <c r="N330" s="35" t="str">
        <f aca="false">IF(AND(G330&lt;&gt;"",G330&gt;0,K330&lt;&gt;""),K330*365/G330,"")</f>
        <v/>
      </c>
    </row>
    <row r="331" customFormat="false" ht="15" hidden="false" customHeight="false" outlineLevel="0" collapsed="false">
      <c r="A331" s="27"/>
      <c r="B331" s="27"/>
      <c r="C331" s="27"/>
      <c r="D331" s="27"/>
      <c r="E331" s="27"/>
      <c r="F331" s="27"/>
      <c r="G331" s="27"/>
      <c r="H331" s="30" t="str">
        <f aca="false">IF(OR(F331="",G331=""),"",F331+G331)</f>
        <v/>
      </c>
      <c r="I331" s="31" t="str">
        <f aca="true">IF(H331="","",H331-TODAY())</f>
        <v/>
      </c>
      <c r="J331" s="32" t="str">
        <f aca="false">IF(I331="","",IF(I331&lt;0,"Vencido",IF(I331=0,"Vence hoy",IF(I331&lt;=Panel!$C$6,"Por vencer","Vigente"))))</f>
        <v/>
      </c>
      <c r="K331" s="27"/>
      <c r="L331" s="27"/>
      <c r="M331" s="27"/>
      <c r="N331" s="35" t="str">
        <f aca="false">IF(AND(G331&lt;&gt;"",G331&gt;0,K331&lt;&gt;""),K331*365/G331,"")</f>
        <v/>
      </c>
    </row>
    <row r="332" customFormat="false" ht="15" hidden="false" customHeight="false" outlineLevel="0" collapsed="false">
      <c r="A332" s="27"/>
      <c r="B332" s="27"/>
      <c r="C332" s="27"/>
      <c r="D332" s="27"/>
      <c r="E332" s="27"/>
      <c r="F332" s="27"/>
      <c r="G332" s="27"/>
      <c r="H332" s="30" t="str">
        <f aca="false">IF(OR(F332="",G332=""),"",F332+G332)</f>
        <v/>
      </c>
      <c r="I332" s="31" t="str">
        <f aca="true">IF(H332="","",H332-TODAY())</f>
        <v/>
      </c>
      <c r="J332" s="32" t="str">
        <f aca="false">IF(I332="","",IF(I332&lt;0,"Vencido",IF(I332=0,"Vence hoy",IF(I332&lt;=Panel!$C$6,"Por vencer","Vigente"))))</f>
        <v/>
      </c>
      <c r="K332" s="27"/>
      <c r="L332" s="27"/>
      <c r="M332" s="27"/>
      <c r="N332" s="35" t="str">
        <f aca="false">IF(AND(G332&lt;&gt;"",G332&gt;0,K332&lt;&gt;""),K332*365/G332,"")</f>
        <v/>
      </c>
    </row>
    <row r="333" customFormat="false" ht="15" hidden="false" customHeight="false" outlineLevel="0" collapsed="false">
      <c r="A333" s="27"/>
      <c r="B333" s="27"/>
      <c r="C333" s="27"/>
      <c r="D333" s="27"/>
      <c r="E333" s="27"/>
      <c r="F333" s="27"/>
      <c r="G333" s="27"/>
      <c r="H333" s="30" t="str">
        <f aca="false">IF(OR(F333="",G333=""),"",F333+G333)</f>
        <v/>
      </c>
      <c r="I333" s="31" t="str">
        <f aca="true">IF(H333="","",H333-TODAY())</f>
        <v/>
      </c>
      <c r="J333" s="32" t="str">
        <f aca="false">IF(I333="","",IF(I333&lt;0,"Vencido",IF(I333=0,"Vence hoy",IF(I333&lt;=Panel!$C$6,"Por vencer","Vigente"))))</f>
        <v/>
      </c>
      <c r="K333" s="27"/>
      <c r="L333" s="27"/>
      <c r="M333" s="27"/>
      <c r="N333" s="35" t="str">
        <f aca="false">IF(AND(G333&lt;&gt;"",G333&gt;0,K333&lt;&gt;""),K333*365/G333,"")</f>
        <v/>
      </c>
    </row>
    <row r="334" customFormat="false" ht="15" hidden="false" customHeight="false" outlineLevel="0" collapsed="false">
      <c r="A334" s="27"/>
      <c r="B334" s="27"/>
      <c r="C334" s="27"/>
      <c r="D334" s="27"/>
      <c r="E334" s="27"/>
      <c r="F334" s="27"/>
      <c r="G334" s="27"/>
      <c r="H334" s="30" t="str">
        <f aca="false">IF(OR(F334="",G334=""),"",F334+G334)</f>
        <v/>
      </c>
      <c r="I334" s="31" t="str">
        <f aca="true">IF(H334="","",H334-TODAY())</f>
        <v/>
      </c>
      <c r="J334" s="32" t="str">
        <f aca="false">IF(I334="","",IF(I334&lt;0,"Vencido",IF(I334=0,"Vence hoy",IF(I334&lt;=Panel!$C$6,"Por vencer","Vigente"))))</f>
        <v/>
      </c>
      <c r="K334" s="27"/>
      <c r="L334" s="27"/>
      <c r="M334" s="27"/>
      <c r="N334" s="35" t="str">
        <f aca="false">IF(AND(G334&lt;&gt;"",G334&gt;0,K334&lt;&gt;""),K334*365/G334,"")</f>
        <v/>
      </c>
    </row>
    <row r="335" customFormat="false" ht="15" hidden="false" customHeight="false" outlineLevel="0" collapsed="false">
      <c r="A335" s="27"/>
      <c r="B335" s="27"/>
      <c r="C335" s="27"/>
      <c r="D335" s="27"/>
      <c r="E335" s="27"/>
      <c r="F335" s="27"/>
      <c r="G335" s="27"/>
      <c r="H335" s="30" t="str">
        <f aca="false">IF(OR(F335="",G335=""),"",F335+G335)</f>
        <v/>
      </c>
      <c r="I335" s="31" t="str">
        <f aca="true">IF(H335="","",H335-TODAY())</f>
        <v/>
      </c>
      <c r="J335" s="32" t="str">
        <f aca="false">IF(I335="","",IF(I335&lt;0,"Vencido",IF(I335=0,"Vence hoy",IF(I335&lt;=Panel!$C$6,"Por vencer","Vigente"))))</f>
        <v/>
      </c>
      <c r="K335" s="27"/>
      <c r="L335" s="27"/>
      <c r="M335" s="27"/>
      <c r="N335" s="35" t="str">
        <f aca="false">IF(AND(G335&lt;&gt;"",G335&gt;0,K335&lt;&gt;""),K335*365/G335,"")</f>
        <v/>
      </c>
    </row>
    <row r="336" customFormat="false" ht="15" hidden="false" customHeight="false" outlineLevel="0" collapsed="false">
      <c r="A336" s="27"/>
      <c r="B336" s="27"/>
      <c r="C336" s="27"/>
      <c r="D336" s="27"/>
      <c r="E336" s="27"/>
      <c r="F336" s="27"/>
      <c r="G336" s="27"/>
      <c r="H336" s="30" t="str">
        <f aca="false">IF(OR(F336="",G336=""),"",F336+G336)</f>
        <v/>
      </c>
      <c r="I336" s="31" t="str">
        <f aca="true">IF(H336="","",H336-TODAY())</f>
        <v/>
      </c>
      <c r="J336" s="32" t="str">
        <f aca="false">IF(I336="","",IF(I336&lt;0,"Vencido",IF(I336=0,"Vence hoy",IF(I336&lt;=Panel!$C$6,"Por vencer","Vigente"))))</f>
        <v/>
      </c>
      <c r="K336" s="27"/>
      <c r="L336" s="27"/>
      <c r="M336" s="27"/>
      <c r="N336" s="35" t="str">
        <f aca="false">IF(AND(G336&lt;&gt;"",G336&gt;0,K336&lt;&gt;""),K336*365/G336,"")</f>
        <v/>
      </c>
    </row>
    <row r="337" customFormat="false" ht="15" hidden="false" customHeight="false" outlineLevel="0" collapsed="false">
      <c r="A337" s="27"/>
      <c r="B337" s="27"/>
      <c r="C337" s="27"/>
      <c r="D337" s="27"/>
      <c r="E337" s="27"/>
      <c r="F337" s="27"/>
      <c r="G337" s="27"/>
      <c r="H337" s="30" t="str">
        <f aca="false">IF(OR(F337="",G337=""),"",F337+G337)</f>
        <v/>
      </c>
      <c r="I337" s="31" t="str">
        <f aca="true">IF(H337="","",H337-TODAY())</f>
        <v/>
      </c>
      <c r="J337" s="32" t="str">
        <f aca="false">IF(I337="","",IF(I337&lt;0,"Vencido",IF(I337=0,"Vence hoy",IF(I337&lt;=Panel!$C$6,"Por vencer","Vigente"))))</f>
        <v/>
      </c>
      <c r="K337" s="27"/>
      <c r="L337" s="27"/>
      <c r="M337" s="27"/>
      <c r="N337" s="35" t="str">
        <f aca="false">IF(AND(G337&lt;&gt;"",G337&gt;0,K337&lt;&gt;""),K337*365/G337,"")</f>
        <v/>
      </c>
    </row>
    <row r="338" customFormat="false" ht="15" hidden="false" customHeight="false" outlineLevel="0" collapsed="false">
      <c r="A338" s="27"/>
      <c r="B338" s="27"/>
      <c r="C338" s="27"/>
      <c r="D338" s="27"/>
      <c r="E338" s="27"/>
      <c r="F338" s="27"/>
      <c r="G338" s="27"/>
      <c r="H338" s="30" t="str">
        <f aca="false">IF(OR(F338="",G338=""),"",F338+G338)</f>
        <v/>
      </c>
      <c r="I338" s="31" t="str">
        <f aca="true">IF(H338="","",H338-TODAY())</f>
        <v/>
      </c>
      <c r="J338" s="32" t="str">
        <f aca="false">IF(I338="","",IF(I338&lt;0,"Vencido",IF(I338=0,"Vence hoy",IF(I338&lt;=Panel!$C$6,"Por vencer","Vigente"))))</f>
        <v/>
      </c>
      <c r="K338" s="27"/>
      <c r="L338" s="27"/>
      <c r="M338" s="27"/>
      <c r="N338" s="35" t="str">
        <f aca="false">IF(AND(G338&lt;&gt;"",G338&gt;0,K338&lt;&gt;""),K338*365/G338,"")</f>
        <v/>
      </c>
    </row>
    <row r="339" customFormat="false" ht="15" hidden="false" customHeight="false" outlineLevel="0" collapsed="false">
      <c r="A339" s="27"/>
      <c r="B339" s="27"/>
      <c r="C339" s="27"/>
      <c r="D339" s="27"/>
      <c r="E339" s="27"/>
      <c r="F339" s="27"/>
      <c r="G339" s="27"/>
      <c r="H339" s="30" t="str">
        <f aca="false">IF(OR(F339="",G339=""),"",F339+G339)</f>
        <v/>
      </c>
      <c r="I339" s="31" t="str">
        <f aca="true">IF(H339="","",H339-TODAY())</f>
        <v/>
      </c>
      <c r="J339" s="32" t="str">
        <f aca="false">IF(I339="","",IF(I339&lt;0,"Vencido",IF(I339=0,"Vence hoy",IF(I339&lt;=Panel!$C$6,"Por vencer","Vigente"))))</f>
        <v/>
      </c>
      <c r="K339" s="27"/>
      <c r="L339" s="27"/>
      <c r="M339" s="27"/>
      <c r="N339" s="35" t="str">
        <f aca="false">IF(AND(G339&lt;&gt;"",G339&gt;0,K339&lt;&gt;""),K339*365/G339,"")</f>
        <v/>
      </c>
    </row>
    <row r="340" customFormat="false" ht="15" hidden="false" customHeight="false" outlineLevel="0" collapsed="false">
      <c r="A340" s="27"/>
      <c r="B340" s="27"/>
      <c r="C340" s="27"/>
      <c r="D340" s="27"/>
      <c r="E340" s="27"/>
      <c r="F340" s="27"/>
      <c r="G340" s="27"/>
      <c r="H340" s="30" t="str">
        <f aca="false">IF(OR(F340="",G340=""),"",F340+G340)</f>
        <v/>
      </c>
      <c r="I340" s="31" t="str">
        <f aca="true">IF(H340="","",H340-TODAY())</f>
        <v/>
      </c>
      <c r="J340" s="32" t="str">
        <f aca="false">IF(I340="","",IF(I340&lt;0,"Vencido",IF(I340=0,"Vence hoy",IF(I340&lt;=Panel!$C$6,"Por vencer","Vigente"))))</f>
        <v/>
      </c>
      <c r="K340" s="27"/>
      <c r="L340" s="27"/>
      <c r="M340" s="27"/>
      <c r="N340" s="35" t="str">
        <f aca="false">IF(AND(G340&lt;&gt;"",G340&gt;0,K340&lt;&gt;""),K340*365/G340,"")</f>
        <v/>
      </c>
    </row>
    <row r="341" customFormat="false" ht="15" hidden="false" customHeight="false" outlineLevel="0" collapsed="false">
      <c r="A341" s="27"/>
      <c r="B341" s="27"/>
      <c r="C341" s="27"/>
      <c r="D341" s="27"/>
      <c r="E341" s="27"/>
      <c r="F341" s="27"/>
      <c r="G341" s="27"/>
      <c r="H341" s="30" t="str">
        <f aca="false">IF(OR(F341="",G341=""),"",F341+G341)</f>
        <v/>
      </c>
      <c r="I341" s="31" t="str">
        <f aca="true">IF(H341="","",H341-TODAY())</f>
        <v/>
      </c>
      <c r="J341" s="32" t="str">
        <f aca="false">IF(I341="","",IF(I341&lt;0,"Vencido",IF(I341=0,"Vence hoy",IF(I341&lt;=Panel!$C$6,"Por vencer","Vigente"))))</f>
        <v/>
      </c>
      <c r="K341" s="27"/>
      <c r="L341" s="27"/>
      <c r="M341" s="27"/>
      <c r="N341" s="35" t="str">
        <f aca="false">IF(AND(G341&lt;&gt;"",G341&gt;0,K341&lt;&gt;""),K341*365/G341,"")</f>
        <v/>
      </c>
    </row>
    <row r="342" customFormat="false" ht="15" hidden="false" customHeight="false" outlineLevel="0" collapsed="false">
      <c r="A342" s="27"/>
      <c r="B342" s="27"/>
      <c r="C342" s="27"/>
      <c r="D342" s="27"/>
      <c r="E342" s="27"/>
      <c r="F342" s="27"/>
      <c r="G342" s="27"/>
      <c r="H342" s="30" t="str">
        <f aca="false">IF(OR(F342="",G342=""),"",F342+G342)</f>
        <v/>
      </c>
      <c r="I342" s="31" t="str">
        <f aca="true">IF(H342="","",H342-TODAY())</f>
        <v/>
      </c>
      <c r="J342" s="32" t="str">
        <f aca="false">IF(I342="","",IF(I342&lt;0,"Vencido",IF(I342=0,"Vence hoy",IF(I342&lt;=Panel!$C$6,"Por vencer","Vigente"))))</f>
        <v/>
      </c>
      <c r="K342" s="27"/>
      <c r="L342" s="27"/>
      <c r="M342" s="27"/>
      <c r="N342" s="35" t="str">
        <f aca="false">IF(AND(G342&lt;&gt;"",G342&gt;0,K342&lt;&gt;""),K342*365/G342,"")</f>
        <v/>
      </c>
    </row>
    <row r="343" customFormat="false" ht="15" hidden="false" customHeight="false" outlineLevel="0" collapsed="false">
      <c r="A343" s="27"/>
      <c r="B343" s="27"/>
      <c r="C343" s="27"/>
      <c r="D343" s="27"/>
      <c r="E343" s="27"/>
      <c r="F343" s="27"/>
      <c r="G343" s="27"/>
      <c r="H343" s="30" t="str">
        <f aca="false">IF(OR(F343="",G343=""),"",F343+G343)</f>
        <v/>
      </c>
      <c r="I343" s="31" t="str">
        <f aca="true">IF(H343="","",H343-TODAY())</f>
        <v/>
      </c>
      <c r="J343" s="32" t="str">
        <f aca="false">IF(I343="","",IF(I343&lt;0,"Vencido",IF(I343=0,"Vence hoy",IF(I343&lt;=Panel!$C$6,"Por vencer","Vigente"))))</f>
        <v/>
      </c>
      <c r="K343" s="27"/>
      <c r="L343" s="27"/>
      <c r="M343" s="27"/>
      <c r="N343" s="35" t="str">
        <f aca="false">IF(AND(G343&lt;&gt;"",G343&gt;0,K343&lt;&gt;""),K343*365/G343,"")</f>
        <v/>
      </c>
    </row>
    <row r="344" customFormat="false" ht="15" hidden="false" customHeight="false" outlineLevel="0" collapsed="false">
      <c r="A344" s="27"/>
      <c r="B344" s="27"/>
      <c r="C344" s="27"/>
      <c r="D344" s="27"/>
      <c r="E344" s="27"/>
      <c r="F344" s="27"/>
      <c r="G344" s="27"/>
      <c r="H344" s="30" t="str">
        <f aca="false">IF(OR(F344="",G344=""),"",F344+G344)</f>
        <v/>
      </c>
      <c r="I344" s="31" t="str">
        <f aca="true">IF(H344="","",H344-TODAY())</f>
        <v/>
      </c>
      <c r="J344" s="32" t="str">
        <f aca="false">IF(I344="","",IF(I344&lt;0,"Vencido",IF(I344=0,"Vence hoy",IF(I344&lt;=Panel!$C$6,"Por vencer","Vigente"))))</f>
        <v/>
      </c>
      <c r="K344" s="27"/>
      <c r="L344" s="27"/>
      <c r="M344" s="27"/>
      <c r="N344" s="35" t="str">
        <f aca="false">IF(AND(G344&lt;&gt;"",G344&gt;0,K344&lt;&gt;""),K344*365/G344,"")</f>
        <v/>
      </c>
    </row>
    <row r="345" customFormat="false" ht="15" hidden="false" customHeight="false" outlineLevel="0" collapsed="false">
      <c r="A345" s="27"/>
      <c r="B345" s="27"/>
      <c r="C345" s="27"/>
      <c r="D345" s="27"/>
      <c r="E345" s="27"/>
      <c r="F345" s="27"/>
      <c r="G345" s="27"/>
      <c r="H345" s="30" t="str">
        <f aca="false">IF(OR(F345="",G345=""),"",F345+G345)</f>
        <v/>
      </c>
      <c r="I345" s="31" t="str">
        <f aca="true">IF(H345="","",H345-TODAY())</f>
        <v/>
      </c>
      <c r="J345" s="32" t="str">
        <f aca="false">IF(I345="","",IF(I345&lt;0,"Vencido",IF(I345=0,"Vence hoy",IF(I345&lt;=Panel!$C$6,"Por vencer","Vigente"))))</f>
        <v/>
      </c>
      <c r="K345" s="27"/>
      <c r="L345" s="27"/>
      <c r="M345" s="27"/>
      <c r="N345" s="35" t="str">
        <f aca="false">IF(AND(G345&lt;&gt;"",G345&gt;0,K345&lt;&gt;""),K345*365/G345,"")</f>
        <v/>
      </c>
    </row>
    <row r="346" customFormat="false" ht="15" hidden="false" customHeight="false" outlineLevel="0" collapsed="false">
      <c r="A346" s="27"/>
      <c r="B346" s="27"/>
      <c r="C346" s="27"/>
      <c r="D346" s="27"/>
      <c r="E346" s="27"/>
      <c r="F346" s="27"/>
      <c r="G346" s="27"/>
      <c r="H346" s="30" t="str">
        <f aca="false">IF(OR(F346="",G346=""),"",F346+G346)</f>
        <v/>
      </c>
      <c r="I346" s="31" t="str">
        <f aca="true">IF(H346="","",H346-TODAY())</f>
        <v/>
      </c>
      <c r="J346" s="32" t="str">
        <f aca="false">IF(I346="","",IF(I346&lt;0,"Vencido",IF(I346=0,"Vence hoy",IF(I346&lt;=Panel!$C$6,"Por vencer","Vigente"))))</f>
        <v/>
      </c>
      <c r="K346" s="27"/>
      <c r="L346" s="27"/>
      <c r="M346" s="27"/>
      <c r="N346" s="35" t="str">
        <f aca="false">IF(AND(G346&lt;&gt;"",G346&gt;0,K346&lt;&gt;""),K346*365/G346,"")</f>
        <v/>
      </c>
    </row>
    <row r="347" customFormat="false" ht="15" hidden="false" customHeight="false" outlineLevel="0" collapsed="false">
      <c r="A347" s="27"/>
      <c r="B347" s="27"/>
      <c r="C347" s="27"/>
      <c r="D347" s="27"/>
      <c r="E347" s="27"/>
      <c r="F347" s="27"/>
      <c r="G347" s="27"/>
      <c r="H347" s="30" t="str">
        <f aca="false">IF(OR(F347="",G347=""),"",F347+G347)</f>
        <v/>
      </c>
      <c r="I347" s="31" t="str">
        <f aca="true">IF(H347="","",H347-TODAY())</f>
        <v/>
      </c>
      <c r="J347" s="32" t="str">
        <f aca="false">IF(I347="","",IF(I347&lt;0,"Vencido",IF(I347=0,"Vence hoy",IF(I347&lt;=Panel!$C$6,"Por vencer","Vigente"))))</f>
        <v/>
      </c>
      <c r="K347" s="27"/>
      <c r="L347" s="27"/>
      <c r="M347" s="27"/>
      <c r="N347" s="35" t="str">
        <f aca="false">IF(AND(G347&lt;&gt;"",G347&gt;0,K347&lt;&gt;""),K347*365/G347,"")</f>
        <v/>
      </c>
    </row>
    <row r="348" customFormat="false" ht="15" hidden="false" customHeight="false" outlineLevel="0" collapsed="false">
      <c r="A348" s="27"/>
      <c r="B348" s="27"/>
      <c r="C348" s="27"/>
      <c r="D348" s="27"/>
      <c r="E348" s="27"/>
      <c r="F348" s="27"/>
      <c r="G348" s="27"/>
      <c r="H348" s="30" t="str">
        <f aca="false">IF(OR(F348="",G348=""),"",F348+G348)</f>
        <v/>
      </c>
      <c r="I348" s="31" t="str">
        <f aca="true">IF(H348="","",H348-TODAY())</f>
        <v/>
      </c>
      <c r="J348" s="32" t="str">
        <f aca="false">IF(I348="","",IF(I348&lt;0,"Vencido",IF(I348=0,"Vence hoy",IF(I348&lt;=Panel!$C$6,"Por vencer","Vigente"))))</f>
        <v/>
      </c>
      <c r="K348" s="27"/>
      <c r="L348" s="27"/>
      <c r="M348" s="27"/>
      <c r="N348" s="35" t="str">
        <f aca="false">IF(AND(G348&lt;&gt;"",G348&gt;0,K348&lt;&gt;""),K348*365/G348,"")</f>
        <v/>
      </c>
    </row>
    <row r="349" customFormat="false" ht="15" hidden="false" customHeight="false" outlineLevel="0" collapsed="false">
      <c r="A349" s="27"/>
      <c r="B349" s="27"/>
      <c r="C349" s="27"/>
      <c r="D349" s="27"/>
      <c r="E349" s="27"/>
      <c r="F349" s="27"/>
      <c r="G349" s="27"/>
      <c r="H349" s="30" t="str">
        <f aca="false">IF(OR(F349="",G349=""),"",F349+G349)</f>
        <v/>
      </c>
      <c r="I349" s="31" t="str">
        <f aca="true">IF(H349="","",H349-TODAY())</f>
        <v/>
      </c>
      <c r="J349" s="32" t="str">
        <f aca="false">IF(I349="","",IF(I349&lt;0,"Vencido",IF(I349=0,"Vence hoy",IF(I349&lt;=Panel!$C$6,"Por vencer","Vigente"))))</f>
        <v/>
      </c>
      <c r="K349" s="27"/>
      <c r="L349" s="27"/>
      <c r="M349" s="27"/>
      <c r="N349" s="35" t="str">
        <f aca="false">IF(AND(G349&lt;&gt;"",G349&gt;0,K349&lt;&gt;""),K349*365/G349,"")</f>
        <v/>
      </c>
    </row>
    <row r="350" customFormat="false" ht="15" hidden="false" customHeight="false" outlineLevel="0" collapsed="false">
      <c r="A350" s="27"/>
      <c r="B350" s="27"/>
      <c r="C350" s="27"/>
      <c r="D350" s="27"/>
      <c r="E350" s="27"/>
      <c r="F350" s="27"/>
      <c r="G350" s="27"/>
      <c r="H350" s="30" t="str">
        <f aca="false">IF(OR(F350="",G350=""),"",F350+G350)</f>
        <v/>
      </c>
      <c r="I350" s="31" t="str">
        <f aca="true">IF(H350="","",H350-TODAY())</f>
        <v/>
      </c>
      <c r="J350" s="32" t="str">
        <f aca="false">IF(I350="","",IF(I350&lt;0,"Vencido",IF(I350=0,"Vence hoy",IF(I350&lt;=Panel!$C$6,"Por vencer","Vigente"))))</f>
        <v/>
      </c>
      <c r="K350" s="27"/>
      <c r="L350" s="27"/>
      <c r="M350" s="27"/>
      <c r="N350" s="35" t="str">
        <f aca="false">IF(AND(G350&lt;&gt;"",G350&gt;0,K350&lt;&gt;""),K350*365/G350,"")</f>
        <v/>
      </c>
    </row>
    <row r="351" customFormat="false" ht="15" hidden="false" customHeight="false" outlineLevel="0" collapsed="false">
      <c r="A351" s="27"/>
      <c r="B351" s="27"/>
      <c r="C351" s="27"/>
      <c r="D351" s="27"/>
      <c r="E351" s="27"/>
      <c r="F351" s="27"/>
      <c r="G351" s="27"/>
      <c r="H351" s="30" t="str">
        <f aca="false">IF(OR(F351="",G351=""),"",F351+G351)</f>
        <v/>
      </c>
      <c r="I351" s="31" t="str">
        <f aca="true">IF(H351="","",H351-TODAY())</f>
        <v/>
      </c>
      <c r="J351" s="32" t="str">
        <f aca="false">IF(I351="","",IF(I351&lt;0,"Vencido",IF(I351=0,"Vence hoy",IF(I351&lt;=Panel!$C$6,"Por vencer","Vigente"))))</f>
        <v/>
      </c>
      <c r="K351" s="27"/>
      <c r="L351" s="27"/>
      <c r="M351" s="27"/>
      <c r="N351" s="35" t="str">
        <f aca="false">IF(AND(G351&lt;&gt;"",G351&gt;0,K351&lt;&gt;""),K351*365/G351,"")</f>
        <v/>
      </c>
    </row>
    <row r="352" customFormat="false" ht="15" hidden="false" customHeight="false" outlineLevel="0" collapsed="false">
      <c r="A352" s="27"/>
      <c r="B352" s="27"/>
      <c r="C352" s="27"/>
      <c r="D352" s="27"/>
      <c r="E352" s="27"/>
      <c r="F352" s="27"/>
      <c r="G352" s="27"/>
      <c r="H352" s="30" t="str">
        <f aca="false">IF(OR(F352="",G352=""),"",F352+G352)</f>
        <v/>
      </c>
      <c r="I352" s="31" t="str">
        <f aca="true">IF(H352="","",H352-TODAY())</f>
        <v/>
      </c>
      <c r="J352" s="32" t="str">
        <f aca="false">IF(I352="","",IF(I352&lt;0,"Vencido",IF(I352=0,"Vence hoy",IF(I352&lt;=Panel!$C$6,"Por vencer","Vigente"))))</f>
        <v/>
      </c>
      <c r="K352" s="27"/>
      <c r="L352" s="27"/>
      <c r="M352" s="27"/>
      <c r="N352" s="35" t="str">
        <f aca="false">IF(AND(G352&lt;&gt;"",G352&gt;0,K352&lt;&gt;""),K352*365/G352,"")</f>
        <v/>
      </c>
    </row>
    <row r="353" customFormat="false" ht="15" hidden="false" customHeight="false" outlineLevel="0" collapsed="false">
      <c r="A353" s="27"/>
      <c r="B353" s="27"/>
      <c r="C353" s="27"/>
      <c r="D353" s="27"/>
      <c r="E353" s="27"/>
      <c r="F353" s="27"/>
      <c r="G353" s="27"/>
      <c r="H353" s="30" t="str">
        <f aca="false">IF(OR(F353="",G353=""),"",F353+G353)</f>
        <v/>
      </c>
      <c r="I353" s="31" t="str">
        <f aca="true">IF(H353="","",H353-TODAY())</f>
        <v/>
      </c>
      <c r="J353" s="32" t="str">
        <f aca="false">IF(I353="","",IF(I353&lt;0,"Vencido",IF(I353=0,"Vence hoy",IF(I353&lt;=Panel!$C$6,"Por vencer","Vigente"))))</f>
        <v/>
      </c>
      <c r="K353" s="27"/>
      <c r="L353" s="27"/>
      <c r="M353" s="27"/>
      <c r="N353" s="35" t="str">
        <f aca="false">IF(AND(G353&lt;&gt;"",G353&gt;0,K353&lt;&gt;""),K353*365/G353,"")</f>
        <v/>
      </c>
    </row>
    <row r="354" customFormat="false" ht="15" hidden="false" customHeight="false" outlineLevel="0" collapsed="false">
      <c r="A354" s="27"/>
      <c r="B354" s="27"/>
      <c r="C354" s="27"/>
      <c r="D354" s="27"/>
      <c r="E354" s="27"/>
      <c r="F354" s="27"/>
      <c r="G354" s="27"/>
      <c r="H354" s="30" t="str">
        <f aca="false">IF(OR(F354="",G354=""),"",F354+G354)</f>
        <v/>
      </c>
      <c r="I354" s="31" t="str">
        <f aca="true">IF(H354="","",H354-TODAY())</f>
        <v/>
      </c>
      <c r="J354" s="32" t="str">
        <f aca="false">IF(I354="","",IF(I354&lt;0,"Vencido",IF(I354=0,"Vence hoy",IF(I354&lt;=Panel!$C$6,"Por vencer","Vigente"))))</f>
        <v/>
      </c>
      <c r="K354" s="27"/>
      <c r="L354" s="27"/>
      <c r="M354" s="27"/>
      <c r="N354" s="35" t="str">
        <f aca="false">IF(AND(G354&lt;&gt;"",G354&gt;0,K354&lt;&gt;""),K354*365/G354,"")</f>
        <v/>
      </c>
    </row>
    <row r="355" customFormat="false" ht="15" hidden="false" customHeight="false" outlineLevel="0" collapsed="false">
      <c r="A355" s="27"/>
      <c r="B355" s="27"/>
      <c r="C355" s="27"/>
      <c r="D355" s="27"/>
      <c r="E355" s="27"/>
      <c r="F355" s="27"/>
      <c r="G355" s="27"/>
      <c r="H355" s="30" t="str">
        <f aca="false">IF(OR(F355="",G355=""),"",F355+G355)</f>
        <v/>
      </c>
      <c r="I355" s="31" t="str">
        <f aca="true">IF(H355="","",H355-TODAY())</f>
        <v/>
      </c>
      <c r="J355" s="32" t="str">
        <f aca="false">IF(I355="","",IF(I355&lt;0,"Vencido",IF(I355=0,"Vence hoy",IF(I355&lt;=Panel!$C$6,"Por vencer","Vigente"))))</f>
        <v/>
      </c>
      <c r="K355" s="27"/>
      <c r="L355" s="27"/>
      <c r="M355" s="27"/>
      <c r="N355" s="35" t="str">
        <f aca="false">IF(AND(G355&lt;&gt;"",G355&gt;0,K355&lt;&gt;""),K355*365/G355,"")</f>
        <v/>
      </c>
    </row>
    <row r="356" customFormat="false" ht="15" hidden="false" customHeight="false" outlineLevel="0" collapsed="false">
      <c r="A356" s="27"/>
      <c r="B356" s="27"/>
      <c r="C356" s="27"/>
      <c r="D356" s="27"/>
      <c r="E356" s="27"/>
      <c r="F356" s="27"/>
      <c r="G356" s="27"/>
      <c r="H356" s="30" t="str">
        <f aca="false">IF(OR(F356="",G356=""),"",F356+G356)</f>
        <v/>
      </c>
      <c r="I356" s="31" t="str">
        <f aca="true">IF(H356="","",H356-TODAY())</f>
        <v/>
      </c>
      <c r="J356" s="32" t="str">
        <f aca="false">IF(I356="","",IF(I356&lt;0,"Vencido",IF(I356=0,"Vence hoy",IF(I356&lt;=Panel!$C$6,"Por vencer","Vigente"))))</f>
        <v/>
      </c>
      <c r="K356" s="27"/>
      <c r="L356" s="27"/>
      <c r="M356" s="27"/>
      <c r="N356" s="35" t="str">
        <f aca="false">IF(AND(G356&lt;&gt;"",G356&gt;0,K356&lt;&gt;""),K356*365/G356,"")</f>
        <v/>
      </c>
    </row>
    <row r="357" customFormat="false" ht="15" hidden="false" customHeight="false" outlineLevel="0" collapsed="false">
      <c r="A357" s="27"/>
      <c r="B357" s="27"/>
      <c r="C357" s="27"/>
      <c r="D357" s="27"/>
      <c r="E357" s="27"/>
      <c r="F357" s="27"/>
      <c r="G357" s="27"/>
      <c r="H357" s="30" t="str">
        <f aca="false">IF(OR(F357="",G357=""),"",F357+G357)</f>
        <v/>
      </c>
      <c r="I357" s="31" t="str">
        <f aca="true">IF(H357="","",H357-TODAY())</f>
        <v/>
      </c>
      <c r="J357" s="32" t="str">
        <f aca="false">IF(I357="","",IF(I357&lt;0,"Vencido",IF(I357=0,"Vence hoy",IF(I357&lt;=Panel!$C$6,"Por vencer","Vigente"))))</f>
        <v/>
      </c>
      <c r="K357" s="27"/>
      <c r="L357" s="27"/>
      <c r="M357" s="27"/>
      <c r="N357" s="35" t="str">
        <f aca="false">IF(AND(G357&lt;&gt;"",G357&gt;0,K357&lt;&gt;""),K357*365/G357,"")</f>
        <v/>
      </c>
    </row>
    <row r="358" customFormat="false" ht="15" hidden="false" customHeight="false" outlineLevel="0" collapsed="false">
      <c r="A358" s="27"/>
      <c r="B358" s="27"/>
      <c r="C358" s="27"/>
      <c r="D358" s="27"/>
      <c r="E358" s="27"/>
      <c r="F358" s="27"/>
      <c r="G358" s="27"/>
      <c r="H358" s="30" t="str">
        <f aca="false">IF(OR(F358="",G358=""),"",F358+G358)</f>
        <v/>
      </c>
      <c r="I358" s="31" t="str">
        <f aca="true">IF(H358="","",H358-TODAY())</f>
        <v/>
      </c>
      <c r="J358" s="32" t="str">
        <f aca="false">IF(I358="","",IF(I358&lt;0,"Vencido",IF(I358=0,"Vence hoy",IF(I358&lt;=Panel!$C$6,"Por vencer","Vigente"))))</f>
        <v/>
      </c>
      <c r="K358" s="27"/>
      <c r="L358" s="27"/>
      <c r="M358" s="27"/>
      <c r="N358" s="35" t="str">
        <f aca="false">IF(AND(G358&lt;&gt;"",G358&gt;0,K358&lt;&gt;""),K358*365/G358,"")</f>
        <v/>
      </c>
    </row>
    <row r="359" customFormat="false" ht="15" hidden="false" customHeight="false" outlineLevel="0" collapsed="false">
      <c r="A359" s="27"/>
      <c r="B359" s="27"/>
      <c r="C359" s="27"/>
      <c r="D359" s="27"/>
      <c r="E359" s="27"/>
      <c r="F359" s="27"/>
      <c r="G359" s="27"/>
      <c r="H359" s="30" t="str">
        <f aca="false">IF(OR(F359="",G359=""),"",F359+G359)</f>
        <v/>
      </c>
      <c r="I359" s="31" t="str">
        <f aca="true">IF(H359="","",H359-TODAY())</f>
        <v/>
      </c>
      <c r="J359" s="32" t="str">
        <f aca="false">IF(I359="","",IF(I359&lt;0,"Vencido",IF(I359=0,"Vence hoy",IF(I359&lt;=Panel!$C$6,"Por vencer","Vigente"))))</f>
        <v/>
      </c>
      <c r="K359" s="27"/>
      <c r="L359" s="27"/>
      <c r="M359" s="27"/>
      <c r="N359" s="35" t="str">
        <f aca="false">IF(AND(G359&lt;&gt;"",G359&gt;0,K359&lt;&gt;""),K359*365/G359,"")</f>
        <v/>
      </c>
    </row>
    <row r="360" customFormat="false" ht="15" hidden="false" customHeight="false" outlineLevel="0" collapsed="false">
      <c r="A360" s="27"/>
      <c r="B360" s="27"/>
      <c r="C360" s="27"/>
      <c r="D360" s="27"/>
      <c r="E360" s="27"/>
      <c r="F360" s="27"/>
      <c r="G360" s="27"/>
      <c r="H360" s="30" t="str">
        <f aca="false">IF(OR(F360="",G360=""),"",F360+G360)</f>
        <v/>
      </c>
      <c r="I360" s="31" t="str">
        <f aca="true">IF(H360="","",H360-TODAY())</f>
        <v/>
      </c>
      <c r="J360" s="32" t="str">
        <f aca="false">IF(I360="","",IF(I360&lt;0,"Vencido",IF(I360=0,"Vence hoy",IF(I360&lt;=Panel!$C$6,"Por vencer","Vigente"))))</f>
        <v/>
      </c>
      <c r="K360" s="27"/>
      <c r="L360" s="27"/>
      <c r="M360" s="27"/>
      <c r="N360" s="35" t="str">
        <f aca="false">IF(AND(G360&lt;&gt;"",G360&gt;0,K360&lt;&gt;""),K360*365/G360,"")</f>
        <v/>
      </c>
    </row>
    <row r="361" customFormat="false" ht="15" hidden="false" customHeight="false" outlineLevel="0" collapsed="false">
      <c r="A361" s="27"/>
      <c r="B361" s="27"/>
      <c r="C361" s="27"/>
      <c r="D361" s="27"/>
      <c r="E361" s="27"/>
      <c r="F361" s="27"/>
      <c r="G361" s="27"/>
      <c r="H361" s="30" t="str">
        <f aca="false">IF(OR(F361="",G361=""),"",F361+G361)</f>
        <v/>
      </c>
      <c r="I361" s="31" t="str">
        <f aca="true">IF(H361="","",H361-TODAY())</f>
        <v/>
      </c>
      <c r="J361" s="32" t="str">
        <f aca="false">IF(I361="","",IF(I361&lt;0,"Vencido",IF(I361=0,"Vence hoy",IF(I361&lt;=Panel!$C$6,"Por vencer","Vigente"))))</f>
        <v/>
      </c>
      <c r="K361" s="27"/>
      <c r="L361" s="27"/>
      <c r="M361" s="27"/>
      <c r="N361" s="35" t="str">
        <f aca="false">IF(AND(G361&lt;&gt;"",G361&gt;0,K361&lt;&gt;""),K361*365/G361,"")</f>
        <v/>
      </c>
    </row>
    <row r="362" customFormat="false" ht="15" hidden="false" customHeight="false" outlineLevel="0" collapsed="false">
      <c r="A362" s="27"/>
      <c r="B362" s="27"/>
      <c r="C362" s="27"/>
      <c r="D362" s="27"/>
      <c r="E362" s="27"/>
      <c r="F362" s="27"/>
      <c r="G362" s="27"/>
      <c r="H362" s="30" t="str">
        <f aca="false">IF(OR(F362="",G362=""),"",F362+G362)</f>
        <v/>
      </c>
      <c r="I362" s="31" t="str">
        <f aca="true">IF(H362="","",H362-TODAY())</f>
        <v/>
      </c>
      <c r="J362" s="32" t="str">
        <f aca="false">IF(I362="","",IF(I362&lt;0,"Vencido",IF(I362=0,"Vence hoy",IF(I362&lt;=Panel!$C$6,"Por vencer","Vigente"))))</f>
        <v/>
      </c>
      <c r="K362" s="27"/>
      <c r="L362" s="27"/>
      <c r="M362" s="27"/>
      <c r="N362" s="35" t="str">
        <f aca="false">IF(AND(G362&lt;&gt;"",G362&gt;0,K362&lt;&gt;""),K362*365/G362,"")</f>
        <v/>
      </c>
    </row>
    <row r="363" customFormat="false" ht="15" hidden="false" customHeight="false" outlineLevel="0" collapsed="false">
      <c r="A363" s="27"/>
      <c r="B363" s="27"/>
      <c r="C363" s="27"/>
      <c r="D363" s="27"/>
      <c r="E363" s="27"/>
      <c r="F363" s="27"/>
      <c r="G363" s="27"/>
      <c r="H363" s="30" t="str">
        <f aca="false">IF(OR(F363="",G363=""),"",F363+G363)</f>
        <v/>
      </c>
      <c r="I363" s="31" t="str">
        <f aca="true">IF(H363="","",H363-TODAY())</f>
        <v/>
      </c>
      <c r="J363" s="32" t="str">
        <f aca="false">IF(I363="","",IF(I363&lt;0,"Vencido",IF(I363=0,"Vence hoy",IF(I363&lt;=Panel!$C$6,"Por vencer","Vigente"))))</f>
        <v/>
      </c>
      <c r="K363" s="27"/>
      <c r="L363" s="27"/>
      <c r="M363" s="27"/>
      <c r="N363" s="35" t="str">
        <f aca="false">IF(AND(G363&lt;&gt;"",G363&gt;0,K363&lt;&gt;""),K363*365/G363,"")</f>
        <v/>
      </c>
    </row>
    <row r="364" customFormat="false" ht="15" hidden="false" customHeight="false" outlineLevel="0" collapsed="false">
      <c r="A364" s="27"/>
      <c r="B364" s="27"/>
      <c r="C364" s="27"/>
      <c r="D364" s="27"/>
      <c r="E364" s="27"/>
      <c r="F364" s="27"/>
      <c r="G364" s="27"/>
      <c r="H364" s="30" t="str">
        <f aca="false">IF(OR(F364="",G364=""),"",F364+G364)</f>
        <v/>
      </c>
      <c r="I364" s="31" t="str">
        <f aca="true">IF(H364="","",H364-TODAY())</f>
        <v/>
      </c>
      <c r="J364" s="32" t="str">
        <f aca="false">IF(I364="","",IF(I364&lt;0,"Vencido",IF(I364=0,"Vence hoy",IF(I364&lt;=Panel!$C$6,"Por vencer","Vigente"))))</f>
        <v/>
      </c>
      <c r="K364" s="27"/>
      <c r="L364" s="27"/>
      <c r="M364" s="27"/>
      <c r="N364" s="35" t="str">
        <f aca="false">IF(AND(G364&lt;&gt;"",G364&gt;0,K364&lt;&gt;""),K364*365/G364,"")</f>
        <v/>
      </c>
    </row>
    <row r="365" customFormat="false" ht="15" hidden="false" customHeight="false" outlineLevel="0" collapsed="false">
      <c r="A365" s="27"/>
      <c r="B365" s="27"/>
      <c r="C365" s="27"/>
      <c r="D365" s="27"/>
      <c r="E365" s="27"/>
      <c r="F365" s="27"/>
      <c r="G365" s="27"/>
      <c r="H365" s="30" t="str">
        <f aca="false">IF(OR(F365="",G365=""),"",F365+G365)</f>
        <v/>
      </c>
      <c r="I365" s="31" t="str">
        <f aca="true">IF(H365="","",H365-TODAY())</f>
        <v/>
      </c>
      <c r="J365" s="32" t="str">
        <f aca="false">IF(I365="","",IF(I365&lt;0,"Vencido",IF(I365=0,"Vence hoy",IF(I365&lt;=Panel!$C$6,"Por vencer","Vigente"))))</f>
        <v/>
      </c>
      <c r="K365" s="27"/>
      <c r="L365" s="27"/>
      <c r="M365" s="27"/>
      <c r="N365" s="35" t="str">
        <f aca="false">IF(AND(G365&lt;&gt;"",G365&gt;0,K365&lt;&gt;""),K365*365/G365,"")</f>
        <v/>
      </c>
    </row>
    <row r="366" customFormat="false" ht="15" hidden="false" customHeight="false" outlineLevel="0" collapsed="false">
      <c r="A366" s="27"/>
      <c r="B366" s="27"/>
      <c r="C366" s="27"/>
      <c r="D366" s="27"/>
      <c r="E366" s="27"/>
      <c r="F366" s="27"/>
      <c r="G366" s="27"/>
      <c r="H366" s="30" t="str">
        <f aca="false">IF(OR(F366="",G366=""),"",F366+G366)</f>
        <v/>
      </c>
      <c r="I366" s="31" t="str">
        <f aca="true">IF(H366="","",H366-TODAY())</f>
        <v/>
      </c>
      <c r="J366" s="32" t="str">
        <f aca="false">IF(I366="","",IF(I366&lt;0,"Vencido",IF(I366=0,"Vence hoy",IF(I366&lt;=Panel!$C$6,"Por vencer","Vigente"))))</f>
        <v/>
      </c>
      <c r="K366" s="27"/>
      <c r="L366" s="27"/>
      <c r="M366" s="27"/>
      <c r="N366" s="35" t="str">
        <f aca="false">IF(AND(G366&lt;&gt;"",G366&gt;0,K366&lt;&gt;""),K366*365/G366,"")</f>
        <v/>
      </c>
    </row>
    <row r="367" customFormat="false" ht="15" hidden="false" customHeight="false" outlineLevel="0" collapsed="false">
      <c r="A367" s="27"/>
      <c r="B367" s="27"/>
      <c r="C367" s="27"/>
      <c r="D367" s="27"/>
      <c r="E367" s="27"/>
      <c r="F367" s="27"/>
      <c r="G367" s="27"/>
      <c r="H367" s="30" t="str">
        <f aca="false">IF(OR(F367="",G367=""),"",F367+G367)</f>
        <v/>
      </c>
      <c r="I367" s="31" t="str">
        <f aca="true">IF(H367="","",H367-TODAY())</f>
        <v/>
      </c>
      <c r="J367" s="32" t="str">
        <f aca="false">IF(I367="","",IF(I367&lt;0,"Vencido",IF(I367=0,"Vence hoy",IF(I367&lt;=Panel!$C$6,"Por vencer","Vigente"))))</f>
        <v/>
      </c>
      <c r="K367" s="27"/>
      <c r="L367" s="27"/>
      <c r="M367" s="27"/>
      <c r="N367" s="35" t="str">
        <f aca="false">IF(AND(G367&lt;&gt;"",G367&gt;0,K367&lt;&gt;""),K367*365/G367,"")</f>
        <v/>
      </c>
    </row>
    <row r="368" customFormat="false" ht="15" hidden="false" customHeight="false" outlineLevel="0" collapsed="false">
      <c r="A368" s="27"/>
      <c r="B368" s="27"/>
      <c r="C368" s="27"/>
      <c r="D368" s="27"/>
      <c r="E368" s="27"/>
      <c r="F368" s="27"/>
      <c r="G368" s="27"/>
      <c r="H368" s="30" t="str">
        <f aca="false">IF(OR(F368="",G368=""),"",F368+G368)</f>
        <v/>
      </c>
      <c r="I368" s="31" t="str">
        <f aca="true">IF(H368="","",H368-TODAY())</f>
        <v/>
      </c>
      <c r="J368" s="32" t="str">
        <f aca="false">IF(I368="","",IF(I368&lt;0,"Vencido",IF(I368=0,"Vence hoy",IF(I368&lt;=Panel!$C$6,"Por vencer","Vigente"))))</f>
        <v/>
      </c>
      <c r="K368" s="27"/>
      <c r="L368" s="27"/>
      <c r="M368" s="27"/>
      <c r="N368" s="35" t="str">
        <f aca="false">IF(AND(G368&lt;&gt;"",G368&gt;0,K368&lt;&gt;""),K368*365/G368,"")</f>
        <v/>
      </c>
    </row>
    <row r="369" customFormat="false" ht="15" hidden="false" customHeight="false" outlineLevel="0" collapsed="false">
      <c r="A369" s="27"/>
      <c r="B369" s="27"/>
      <c r="C369" s="27"/>
      <c r="D369" s="27"/>
      <c r="E369" s="27"/>
      <c r="F369" s="27"/>
      <c r="G369" s="27"/>
      <c r="H369" s="30" t="str">
        <f aca="false">IF(OR(F369="",G369=""),"",F369+G369)</f>
        <v/>
      </c>
      <c r="I369" s="31" t="str">
        <f aca="true">IF(H369="","",H369-TODAY())</f>
        <v/>
      </c>
      <c r="J369" s="32" t="str">
        <f aca="false">IF(I369="","",IF(I369&lt;0,"Vencido",IF(I369=0,"Vence hoy",IF(I369&lt;=Panel!$C$6,"Por vencer","Vigente"))))</f>
        <v/>
      </c>
      <c r="K369" s="27"/>
      <c r="L369" s="27"/>
      <c r="M369" s="27"/>
      <c r="N369" s="35" t="str">
        <f aca="false">IF(AND(G369&lt;&gt;"",G369&gt;0,K369&lt;&gt;""),K369*365/G369,"")</f>
        <v/>
      </c>
    </row>
    <row r="370" customFormat="false" ht="15" hidden="false" customHeight="false" outlineLevel="0" collapsed="false">
      <c r="A370" s="27"/>
      <c r="B370" s="27"/>
      <c r="C370" s="27"/>
      <c r="D370" s="27"/>
      <c r="E370" s="27"/>
      <c r="F370" s="27"/>
      <c r="G370" s="27"/>
      <c r="H370" s="30" t="str">
        <f aca="false">IF(OR(F370="",G370=""),"",F370+G370)</f>
        <v/>
      </c>
      <c r="I370" s="31" t="str">
        <f aca="true">IF(H370="","",H370-TODAY())</f>
        <v/>
      </c>
      <c r="J370" s="32" t="str">
        <f aca="false">IF(I370="","",IF(I370&lt;0,"Vencido",IF(I370=0,"Vence hoy",IF(I370&lt;=Panel!$C$6,"Por vencer","Vigente"))))</f>
        <v/>
      </c>
      <c r="K370" s="27"/>
      <c r="L370" s="27"/>
      <c r="M370" s="27"/>
      <c r="N370" s="35" t="str">
        <f aca="false">IF(AND(G370&lt;&gt;"",G370&gt;0,K370&lt;&gt;""),K370*365/G370,"")</f>
        <v/>
      </c>
    </row>
    <row r="371" customFormat="false" ht="15" hidden="false" customHeight="false" outlineLevel="0" collapsed="false">
      <c r="A371" s="27"/>
      <c r="B371" s="27"/>
      <c r="C371" s="27"/>
      <c r="D371" s="27"/>
      <c r="E371" s="27"/>
      <c r="F371" s="27"/>
      <c r="G371" s="27"/>
      <c r="H371" s="30" t="str">
        <f aca="false">IF(OR(F371="",G371=""),"",F371+G371)</f>
        <v/>
      </c>
      <c r="I371" s="31" t="str">
        <f aca="true">IF(H371="","",H371-TODAY())</f>
        <v/>
      </c>
      <c r="J371" s="32" t="str">
        <f aca="false">IF(I371="","",IF(I371&lt;0,"Vencido",IF(I371=0,"Vence hoy",IF(I371&lt;=Panel!$C$6,"Por vencer","Vigente"))))</f>
        <v/>
      </c>
      <c r="K371" s="27"/>
      <c r="L371" s="27"/>
      <c r="M371" s="27"/>
      <c r="N371" s="35" t="str">
        <f aca="false">IF(AND(G371&lt;&gt;"",G371&gt;0,K371&lt;&gt;""),K371*365/G371,"")</f>
        <v/>
      </c>
    </row>
    <row r="372" customFormat="false" ht="15" hidden="false" customHeight="false" outlineLevel="0" collapsed="false">
      <c r="A372" s="27"/>
      <c r="B372" s="27"/>
      <c r="C372" s="27"/>
      <c r="D372" s="27"/>
      <c r="E372" s="27"/>
      <c r="F372" s="27"/>
      <c r="G372" s="27"/>
      <c r="H372" s="30" t="str">
        <f aca="false">IF(OR(F372="",G372=""),"",F372+G372)</f>
        <v/>
      </c>
      <c r="I372" s="31" t="str">
        <f aca="true">IF(H372="","",H372-TODAY())</f>
        <v/>
      </c>
      <c r="J372" s="32" t="str">
        <f aca="false">IF(I372="","",IF(I372&lt;0,"Vencido",IF(I372=0,"Vence hoy",IF(I372&lt;=Panel!$C$6,"Por vencer","Vigente"))))</f>
        <v/>
      </c>
      <c r="K372" s="27"/>
      <c r="L372" s="27"/>
      <c r="M372" s="27"/>
      <c r="N372" s="35" t="str">
        <f aca="false">IF(AND(G372&lt;&gt;"",G372&gt;0,K372&lt;&gt;""),K372*365/G372,"")</f>
        <v/>
      </c>
    </row>
    <row r="373" customFormat="false" ht="15" hidden="false" customHeight="false" outlineLevel="0" collapsed="false">
      <c r="A373" s="27"/>
      <c r="B373" s="27"/>
      <c r="C373" s="27"/>
      <c r="D373" s="27"/>
      <c r="E373" s="27"/>
      <c r="F373" s="27"/>
      <c r="G373" s="27"/>
      <c r="H373" s="30" t="str">
        <f aca="false">IF(OR(F373="",G373=""),"",F373+G373)</f>
        <v/>
      </c>
      <c r="I373" s="31" t="str">
        <f aca="true">IF(H373="","",H373-TODAY())</f>
        <v/>
      </c>
      <c r="J373" s="32" t="str">
        <f aca="false">IF(I373="","",IF(I373&lt;0,"Vencido",IF(I373=0,"Vence hoy",IF(I373&lt;=Panel!$C$6,"Por vencer","Vigente"))))</f>
        <v/>
      </c>
      <c r="K373" s="27"/>
      <c r="L373" s="27"/>
      <c r="M373" s="27"/>
      <c r="N373" s="35" t="str">
        <f aca="false">IF(AND(G373&lt;&gt;"",G373&gt;0,K373&lt;&gt;""),K373*365/G373,"")</f>
        <v/>
      </c>
    </row>
    <row r="374" customFormat="false" ht="15" hidden="false" customHeight="false" outlineLevel="0" collapsed="false">
      <c r="A374" s="27"/>
      <c r="B374" s="27"/>
      <c r="C374" s="27"/>
      <c r="D374" s="27"/>
      <c r="E374" s="27"/>
      <c r="F374" s="27"/>
      <c r="G374" s="27"/>
      <c r="H374" s="30" t="str">
        <f aca="false">IF(OR(F374="",G374=""),"",F374+G374)</f>
        <v/>
      </c>
      <c r="I374" s="31" t="str">
        <f aca="true">IF(H374="","",H374-TODAY())</f>
        <v/>
      </c>
      <c r="J374" s="32" t="str">
        <f aca="false">IF(I374="","",IF(I374&lt;0,"Vencido",IF(I374=0,"Vence hoy",IF(I374&lt;=Panel!$C$6,"Por vencer","Vigente"))))</f>
        <v/>
      </c>
      <c r="K374" s="27"/>
      <c r="L374" s="27"/>
      <c r="M374" s="27"/>
      <c r="N374" s="35" t="str">
        <f aca="false">IF(AND(G374&lt;&gt;"",G374&gt;0,K374&lt;&gt;""),K374*365/G374,"")</f>
        <v/>
      </c>
    </row>
    <row r="375" customFormat="false" ht="15" hidden="false" customHeight="false" outlineLevel="0" collapsed="false">
      <c r="A375" s="27"/>
      <c r="B375" s="27"/>
      <c r="C375" s="27"/>
      <c r="D375" s="27"/>
      <c r="E375" s="27"/>
      <c r="F375" s="27"/>
      <c r="G375" s="27"/>
      <c r="H375" s="30" t="str">
        <f aca="false">IF(OR(F375="",G375=""),"",F375+G375)</f>
        <v/>
      </c>
      <c r="I375" s="31" t="str">
        <f aca="true">IF(H375="","",H375-TODAY())</f>
        <v/>
      </c>
      <c r="J375" s="32" t="str">
        <f aca="false">IF(I375="","",IF(I375&lt;0,"Vencido",IF(I375=0,"Vence hoy",IF(I375&lt;=Panel!$C$6,"Por vencer","Vigente"))))</f>
        <v/>
      </c>
      <c r="K375" s="27"/>
      <c r="L375" s="27"/>
      <c r="M375" s="27"/>
      <c r="N375" s="35" t="str">
        <f aca="false">IF(AND(G375&lt;&gt;"",G375&gt;0,K375&lt;&gt;""),K375*365/G375,"")</f>
        <v/>
      </c>
    </row>
    <row r="376" customFormat="false" ht="15" hidden="false" customHeight="false" outlineLevel="0" collapsed="false">
      <c r="A376" s="27"/>
      <c r="B376" s="27"/>
      <c r="C376" s="27"/>
      <c r="D376" s="27"/>
      <c r="E376" s="27"/>
      <c r="F376" s="27"/>
      <c r="G376" s="27"/>
      <c r="H376" s="30" t="str">
        <f aca="false">IF(OR(F376="",G376=""),"",F376+G376)</f>
        <v/>
      </c>
      <c r="I376" s="31" t="str">
        <f aca="true">IF(H376="","",H376-TODAY())</f>
        <v/>
      </c>
      <c r="J376" s="32" t="str">
        <f aca="false">IF(I376="","",IF(I376&lt;0,"Vencido",IF(I376=0,"Vence hoy",IF(I376&lt;=Panel!$C$6,"Por vencer","Vigente"))))</f>
        <v/>
      </c>
      <c r="K376" s="27"/>
      <c r="L376" s="27"/>
      <c r="M376" s="27"/>
      <c r="N376" s="35" t="str">
        <f aca="false">IF(AND(G376&lt;&gt;"",G376&gt;0,K376&lt;&gt;""),K376*365/G376,"")</f>
        <v/>
      </c>
    </row>
    <row r="377" customFormat="false" ht="15" hidden="false" customHeight="false" outlineLevel="0" collapsed="false">
      <c r="A377" s="27"/>
      <c r="B377" s="27"/>
      <c r="C377" s="27"/>
      <c r="D377" s="27"/>
      <c r="E377" s="27"/>
      <c r="F377" s="27"/>
      <c r="G377" s="27"/>
      <c r="H377" s="30" t="str">
        <f aca="false">IF(OR(F377="",G377=""),"",F377+G377)</f>
        <v/>
      </c>
      <c r="I377" s="31" t="str">
        <f aca="true">IF(H377="","",H377-TODAY())</f>
        <v/>
      </c>
      <c r="J377" s="32" t="str">
        <f aca="false">IF(I377="","",IF(I377&lt;0,"Vencido",IF(I377=0,"Vence hoy",IF(I377&lt;=Panel!$C$6,"Por vencer","Vigente"))))</f>
        <v/>
      </c>
      <c r="K377" s="27"/>
      <c r="L377" s="27"/>
      <c r="M377" s="27"/>
      <c r="N377" s="35" t="str">
        <f aca="false">IF(AND(G377&lt;&gt;"",G377&gt;0,K377&lt;&gt;""),K377*365/G377,"")</f>
        <v/>
      </c>
    </row>
    <row r="378" customFormat="false" ht="15" hidden="false" customHeight="false" outlineLevel="0" collapsed="false">
      <c r="A378" s="27"/>
      <c r="B378" s="27"/>
      <c r="C378" s="27"/>
      <c r="D378" s="27"/>
      <c r="E378" s="27"/>
      <c r="F378" s="27"/>
      <c r="G378" s="27"/>
      <c r="H378" s="30" t="str">
        <f aca="false">IF(OR(F378="",G378=""),"",F378+G378)</f>
        <v/>
      </c>
      <c r="I378" s="31" t="str">
        <f aca="true">IF(H378="","",H378-TODAY())</f>
        <v/>
      </c>
      <c r="J378" s="32" t="str">
        <f aca="false">IF(I378="","",IF(I378&lt;0,"Vencido",IF(I378=0,"Vence hoy",IF(I378&lt;=Panel!$C$6,"Por vencer","Vigente"))))</f>
        <v/>
      </c>
      <c r="K378" s="27"/>
      <c r="L378" s="27"/>
      <c r="M378" s="27"/>
      <c r="N378" s="35" t="str">
        <f aca="false">IF(AND(G378&lt;&gt;"",G378&gt;0,K378&lt;&gt;""),K378*365/G378,"")</f>
        <v/>
      </c>
    </row>
    <row r="379" customFormat="false" ht="15" hidden="false" customHeight="false" outlineLevel="0" collapsed="false">
      <c r="A379" s="27"/>
      <c r="B379" s="27"/>
      <c r="C379" s="27"/>
      <c r="D379" s="27"/>
      <c r="E379" s="27"/>
      <c r="F379" s="27"/>
      <c r="G379" s="27"/>
      <c r="H379" s="30" t="str">
        <f aca="false">IF(OR(F379="",G379=""),"",F379+G379)</f>
        <v/>
      </c>
      <c r="I379" s="31" t="str">
        <f aca="true">IF(H379="","",H379-TODAY())</f>
        <v/>
      </c>
      <c r="J379" s="32" t="str">
        <f aca="false">IF(I379="","",IF(I379&lt;0,"Vencido",IF(I379=0,"Vence hoy",IF(I379&lt;=Panel!$C$6,"Por vencer","Vigente"))))</f>
        <v/>
      </c>
      <c r="K379" s="27"/>
      <c r="L379" s="27"/>
      <c r="M379" s="27"/>
      <c r="N379" s="35" t="str">
        <f aca="false">IF(AND(G379&lt;&gt;"",G379&gt;0,K379&lt;&gt;""),K379*365/G379,"")</f>
        <v/>
      </c>
    </row>
    <row r="380" customFormat="false" ht="15" hidden="false" customHeight="false" outlineLevel="0" collapsed="false">
      <c r="A380" s="27"/>
      <c r="B380" s="27"/>
      <c r="C380" s="27"/>
      <c r="D380" s="27"/>
      <c r="E380" s="27"/>
      <c r="F380" s="27"/>
      <c r="G380" s="27"/>
      <c r="H380" s="30" t="str">
        <f aca="false">IF(OR(F380="",G380=""),"",F380+G380)</f>
        <v/>
      </c>
      <c r="I380" s="31" t="str">
        <f aca="true">IF(H380="","",H380-TODAY())</f>
        <v/>
      </c>
      <c r="J380" s="32" t="str">
        <f aca="false">IF(I380="","",IF(I380&lt;0,"Vencido",IF(I380=0,"Vence hoy",IF(I380&lt;=Panel!$C$6,"Por vencer","Vigente"))))</f>
        <v/>
      </c>
      <c r="K380" s="27"/>
      <c r="L380" s="27"/>
      <c r="M380" s="27"/>
      <c r="N380" s="35" t="str">
        <f aca="false">IF(AND(G380&lt;&gt;"",G380&gt;0,K380&lt;&gt;""),K380*365/G380,"")</f>
        <v/>
      </c>
    </row>
    <row r="381" customFormat="false" ht="15" hidden="false" customHeight="false" outlineLevel="0" collapsed="false">
      <c r="A381" s="27"/>
      <c r="B381" s="27"/>
      <c r="C381" s="27"/>
      <c r="D381" s="27"/>
      <c r="E381" s="27"/>
      <c r="F381" s="27"/>
      <c r="G381" s="27"/>
      <c r="H381" s="30" t="str">
        <f aca="false">IF(OR(F381="",G381=""),"",F381+G381)</f>
        <v/>
      </c>
      <c r="I381" s="31" t="str">
        <f aca="true">IF(H381="","",H381-TODAY())</f>
        <v/>
      </c>
      <c r="J381" s="32" t="str">
        <f aca="false">IF(I381="","",IF(I381&lt;0,"Vencido",IF(I381=0,"Vence hoy",IF(I381&lt;=Panel!$C$6,"Por vencer","Vigente"))))</f>
        <v/>
      </c>
      <c r="K381" s="27"/>
      <c r="L381" s="27"/>
      <c r="M381" s="27"/>
      <c r="N381" s="35" t="str">
        <f aca="false">IF(AND(G381&lt;&gt;"",G381&gt;0,K381&lt;&gt;""),K381*365/G381,"")</f>
        <v/>
      </c>
    </row>
    <row r="382" customFormat="false" ht="15" hidden="false" customHeight="false" outlineLevel="0" collapsed="false">
      <c r="A382" s="27"/>
      <c r="B382" s="27"/>
      <c r="C382" s="27"/>
      <c r="D382" s="27"/>
      <c r="E382" s="27"/>
      <c r="F382" s="27"/>
      <c r="G382" s="27"/>
      <c r="H382" s="30" t="str">
        <f aca="false">IF(OR(F382="",G382=""),"",F382+G382)</f>
        <v/>
      </c>
      <c r="I382" s="31" t="str">
        <f aca="true">IF(H382="","",H382-TODAY())</f>
        <v/>
      </c>
      <c r="J382" s="32" t="str">
        <f aca="false">IF(I382="","",IF(I382&lt;0,"Vencido",IF(I382=0,"Vence hoy",IF(I382&lt;=Panel!$C$6,"Por vencer","Vigente"))))</f>
        <v/>
      </c>
      <c r="K382" s="27"/>
      <c r="L382" s="27"/>
      <c r="M382" s="27"/>
      <c r="N382" s="35" t="str">
        <f aca="false">IF(AND(G382&lt;&gt;"",G382&gt;0,K382&lt;&gt;""),K382*365/G382,"")</f>
        <v/>
      </c>
    </row>
    <row r="383" customFormat="false" ht="15" hidden="false" customHeight="false" outlineLevel="0" collapsed="false">
      <c r="A383" s="27"/>
      <c r="B383" s="27"/>
      <c r="C383" s="27"/>
      <c r="D383" s="27"/>
      <c r="E383" s="27"/>
      <c r="F383" s="27"/>
      <c r="G383" s="27"/>
      <c r="H383" s="30" t="str">
        <f aca="false">IF(OR(F383="",G383=""),"",F383+G383)</f>
        <v/>
      </c>
      <c r="I383" s="31" t="str">
        <f aca="true">IF(H383="","",H383-TODAY())</f>
        <v/>
      </c>
      <c r="J383" s="32" t="str">
        <f aca="false">IF(I383="","",IF(I383&lt;0,"Vencido",IF(I383=0,"Vence hoy",IF(I383&lt;=Panel!$C$6,"Por vencer","Vigente"))))</f>
        <v/>
      </c>
      <c r="K383" s="27"/>
      <c r="L383" s="27"/>
      <c r="M383" s="27"/>
      <c r="N383" s="35" t="str">
        <f aca="false">IF(AND(G383&lt;&gt;"",G383&gt;0,K383&lt;&gt;""),K383*365/G383,"")</f>
        <v/>
      </c>
    </row>
    <row r="384" customFormat="false" ht="15" hidden="false" customHeight="false" outlineLevel="0" collapsed="false">
      <c r="A384" s="27"/>
      <c r="B384" s="27"/>
      <c r="C384" s="27"/>
      <c r="D384" s="27"/>
      <c r="E384" s="27"/>
      <c r="F384" s="27"/>
      <c r="G384" s="27"/>
      <c r="H384" s="30" t="str">
        <f aca="false">IF(OR(F384="",G384=""),"",F384+G384)</f>
        <v/>
      </c>
      <c r="I384" s="31" t="str">
        <f aca="true">IF(H384="","",H384-TODAY())</f>
        <v/>
      </c>
      <c r="J384" s="32" t="str">
        <f aca="false">IF(I384="","",IF(I384&lt;0,"Vencido",IF(I384=0,"Vence hoy",IF(I384&lt;=Panel!$C$6,"Por vencer","Vigente"))))</f>
        <v/>
      </c>
      <c r="K384" s="27"/>
      <c r="L384" s="27"/>
      <c r="M384" s="27"/>
      <c r="N384" s="35" t="str">
        <f aca="false">IF(AND(G384&lt;&gt;"",G384&gt;0,K384&lt;&gt;""),K384*365/G384,"")</f>
        <v/>
      </c>
    </row>
    <row r="385" customFormat="false" ht="15" hidden="false" customHeight="false" outlineLevel="0" collapsed="false">
      <c r="A385" s="27"/>
      <c r="B385" s="27"/>
      <c r="C385" s="27"/>
      <c r="D385" s="27"/>
      <c r="E385" s="27"/>
      <c r="F385" s="27"/>
      <c r="G385" s="27"/>
      <c r="H385" s="30" t="str">
        <f aca="false">IF(OR(F385="",G385=""),"",F385+G385)</f>
        <v/>
      </c>
      <c r="I385" s="31" t="str">
        <f aca="true">IF(H385="","",H385-TODAY())</f>
        <v/>
      </c>
      <c r="J385" s="32" t="str">
        <f aca="false">IF(I385="","",IF(I385&lt;0,"Vencido",IF(I385=0,"Vence hoy",IF(I385&lt;=Panel!$C$6,"Por vencer","Vigente"))))</f>
        <v/>
      </c>
      <c r="K385" s="27"/>
      <c r="L385" s="27"/>
      <c r="M385" s="27"/>
      <c r="N385" s="35" t="str">
        <f aca="false">IF(AND(G385&lt;&gt;"",G385&gt;0,K385&lt;&gt;""),K385*365/G385,"")</f>
        <v/>
      </c>
    </row>
    <row r="386" customFormat="false" ht="15" hidden="false" customHeight="false" outlineLevel="0" collapsed="false">
      <c r="A386" s="27"/>
      <c r="B386" s="27"/>
      <c r="C386" s="27"/>
      <c r="D386" s="27"/>
      <c r="E386" s="27"/>
      <c r="F386" s="27"/>
      <c r="G386" s="27"/>
      <c r="H386" s="30" t="str">
        <f aca="false">IF(OR(F386="",G386=""),"",F386+G386)</f>
        <v/>
      </c>
      <c r="I386" s="31" t="str">
        <f aca="true">IF(H386="","",H386-TODAY())</f>
        <v/>
      </c>
      <c r="J386" s="32" t="str">
        <f aca="false">IF(I386="","",IF(I386&lt;0,"Vencido",IF(I386=0,"Vence hoy",IF(I386&lt;=Panel!$C$6,"Por vencer","Vigente"))))</f>
        <v/>
      </c>
      <c r="K386" s="27"/>
      <c r="L386" s="27"/>
      <c r="M386" s="27"/>
      <c r="N386" s="35" t="str">
        <f aca="false">IF(AND(G386&lt;&gt;"",G386&gt;0,K386&lt;&gt;""),K386*365/G386,"")</f>
        <v/>
      </c>
    </row>
    <row r="387" customFormat="false" ht="15" hidden="false" customHeight="false" outlineLevel="0" collapsed="false">
      <c r="A387" s="27"/>
      <c r="B387" s="27"/>
      <c r="C387" s="27"/>
      <c r="D387" s="27"/>
      <c r="E387" s="27"/>
      <c r="F387" s="27"/>
      <c r="G387" s="27"/>
      <c r="H387" s="30" t="str">
        <f aca="false">IF(OR(F387="",G387=""),"",F387+G387)</f>
        <v/>
      </c>
      <c r="I387" s="31" t="str">
        <f aca="true">IF(H387="","",H387-TODAY())</f>
        <v/>
      </c>
      <c r="J387" s="32" t="str">
        <f aca="false">IF(I387="","",IF(I387&lt;0,"Vencido",IF(I387=0,"Vence hoy",IF(I387&lt;=Panel!$C$6,"Por vencer","Vigente"))))</f>
        <v/>
      </c>
      <c r="K387" s="27"/>
      <c r="L387" s="27"/>
      <c r="M387" s="27"/>
      <c r="N387" s="35" t="str">
        <f aca="false">IF(AND(G387&lt;&gt;"",G387&gt;0,K387&lt;&gt;""),K387*365/G387,"")</f>
        <v/>
      </c>
    </row>
    <row r="388" customFormat="false" ht="15" hidden="false" customHeight="false" outlineLevel="0" collapsed="false">
      <c r="A388" s="27"/>
      <c r="B388" s="27"/>
      <c r="C388" s="27"/>
      <c r="D388" s="27"/>
      <c r="E388" s="27"/>
      <c r="F388" s="27"/>
      <c r="G388" s="27"/>
      <c r="H388" s="30" t="str">
        <f aca="false">IF(OR(F388="",G388=""),"",F388+G388)</f>
        <v/>
      </c>
      <c r="I388" s="31" t="str">
        <f aca="true">IF(H388="","",H388-TODAY())</f>
        <v/>
      </c>
      <c r="J388" s="32" t="str">
        <f aca="false">IF(I388="","",IF(I388&lt;0,"Vencido",IF(I388=0,"Vence hoy",IF(I388&lt;=Panel!$C$6,"Por vencer","Vigente"))))</f>
        <v/>
      </c>
      <c r="K388" s="27"/>
      <c r="L388" s="27"/>
      <c r="M388" s="27"/>
      <c r="N388" s="35" t="str">
        <f aca="false">IF(AND(G388&lt;&gt;"",G388&gt;0,K388&lt;&gt;""),K388*365/G388,"")</f>
        <v/>
      </c>
    </row>
    <row r="389" customFormat="false" ht="15" hidden="false" customHeight="false" outlineLevel="0" collapsed="false">
      <c r="A389" s="27"/>
      <c r="B389" s="27"/>
      <c r="C389" s="27"/>
      <c r="D389" s="27"/>
      <c r="E389" s="27"/>
      <c r="F389" s="27"/>
      <c r="G389" s="27"/>
      <c r="H389" s="30" t="str">
        <f aca="false">IF(OR(F389="",G389=""),"",F389+G389)</f>
        <v/>
      </c>
      <c r="I389" s="31" t="str">
        <f aca="true">IF(H389="","",H389-TODAY())</f>
        <v/>
      </c>
      <c r="J389" s="32" t="str">
        <f aca="false">IF(I389="","",IF(I389&lt;0,"Vencido",IF(I389=0,"Vence hoy",IF(I389&lt;=Panel!$C$6,"Por vencer","Vigente"))))</f>
        <v/>
      </c>
      <c r="K389" s="27"/>
      <c r="L389" s="27"/>
      <c r="M389" s="27"/>
      <c r="N389" s="35" t="str">
        <f aca="false">IF(AND(G389&lt;&gt;"",G389&gt;0,K389&lt;&gt;""),K389*365/G389,"")</f>
        <v/>
      </c>
    </row>
    <row r="390" customFormat="false" ht="15" hidden="false" customHeight="false" outlineLevel="0" collapsed="false">
      <c r="A390" s="27"/>
      <c r="B390" s="27"/>
      <c r="C390" s="27"/>
      <c r="D390" s="27"/>
      <c r="E390" s="27"/>
      <c r="F390" s="27"/>
      <c r="G390" s="27"/>
      <c r="H390" s="30" t="str">
        <f aca="false">IF(OR(F390="",G390=""),"",F390+G390)</f>
        <v/>
      </c>
      <c r="I390" s="31" t="str">
        <f aca="true">IF(H390="","",H390-TODAY())</f>
        <v/>
      </c>
      <c r="J390" s="32" t="str">
        <f aca="false">IF(I390="","",IF(I390&lt;0,"Vencido",IF(I390=0,"Vence hoy",IF(I390&lt;=Panel!$C$6,"Por vencer","Vigente"))))</f>
        <v/>
      </c>
      <c r="K390" s="27"/>
      <c r="L390" s="27"/>
      <c r="M390" s="27"/>
      <c r="N390" s="35" t="str">
        <f aca="false">IF(AND(G390&lt;&gt;"",G390&gt;0,K390&lt;&gt;""),K390*365/G390,"")</f>
        <v/>
      </c>
    </row>
    <row r="391" customFormat="false" ht="15" hidden="false" customHeight="false" outlineLevel="0" collapsed="false">
      <c r="A391" s="27"/>
      <c r="B391" s="27"/>
      <c r="C391" s="27"/>
      <c r="D391" s="27"/>
      <c r="E391" s="27"/>
      <c r="F391" s="27"/>
      <c r="G391" s="27"/>
      <c r="H391" s="30" t="str">
        <f aca="false">IF(OR(F391="",G391=""),"",F391+G391)</f>
        <v/>
      </c>
      <c r="I391" s="31" t="str">
        <f aca="true">IF(H391="","",H391-TODAY())</f>
        <v/>
      </c>
      <c r="J391" s="32" t="str">
        <f aca="false">IF(I391="","",IF(I391&lt;0,"Vencido",IF(I391=0,"Vence hoy",IF(I391&lt;=Panel!$C$6,"Por vencer","Vigente"))))</f>
        <v/>
      </c>
      <c r="K391" s="27"/>
      <c r="L391" s="27"/>
      <c r="M391" s="27"/>
      <c r="N391" s="35" t="str">
        <f aca="false">IF(AND(G391&lt;&gt;"",G391&gt;0,K391&lt;&gt;""),K391*365/G391,"")</f>
        <v/>
      </c>
    </row>
    <row r="392" customFormat="false" ht="15" hidden="false" customHeight="false" outlineLevel="0" collapsed="false">
      <c r="A392" s="27"/>
      <c r="B392" s="27"/>
      <c r="C392" s="27"/>
      <c r="D392" s="27"/>
      <c r="E392" s="27"/>
      <c r="F392" s="27"/>
      <c r="G392" s="27"/>
      <c r="H392" s="30" t="str">
        <f aca="false">IF(OR(F392="",G392=""),"",F392+G392)</f>
        <v/>
      </c>
      <c r="I392" s="31" t="str">
        <f aca="true">IF(H392="","",H392-TODAY())</f>
        <v/>
      </c>
      <c r="J392" s="32" t="str">
        <f aca="false">IF(I392="","",IF(I392&lt;0,"Vencido",IF(I392=0,"Vence hoy",IF(I392&lt;=Panel!$C$6,"Por vencer","Vigente"))))</f>
        <v/>
      </c>
      <c r="K392" s="27"/>
      <c r="L392" s="27"/>
      <c r="M392" s="27"/>
      <c r="N392" s="35" t="str">
        <f aca="false">IF(AND(G392&lt;&gt;"",G392&gt;0,K392&lt;&gt;""),K392*365/G392,"")</f>
        <v/>
      </c>
    </row>
    <row r="393" customFormat="false" ht="15" hidden="false" customHeight="false" outlineLevel="0" collapsed="false">
      <c r="A393" s="27"/>
      <c r="B393" s="27"/>
      <c r="C393" s="27"/>
      <c r="D393" s="27"/>
      <c r="E393" s="27"/>
      <c r="F393" s="27"/>
      <c r="G393" s="27"/>
      <c r="H393" s="30" t="str">
        <f aca="false">IF(OR(F393="",G393=""),"",F393+G393)</f>
        <v/>
      </c>
      <c r="I393" s="31" t="str">
        <f aca="true">IF(H393="","",H393-TODAY())</f>
        <v/>
      </c>
      <c r="J393" s="32" t="str">
        <f aca="false">IF(I393="","",IF(I393&lt;0,"Vencido",IF(I393=0,"Vence hoy",IF(I393&lt;=Panel!$C$6,"Por vencer","Vigente"))))</f>
        <v/>
      </c>
      <c r="K393" s="27"/>
      <c r="L393" s="27"/>
      <c r="M393" s="27"/>
      <c r="N393" s="35" t="str">
        <f aca="false">IF(AND(G393&lt;&gt;"",G393&gt;0,K393&lt;&gt;""),K393*365/G393,"")</f>
        <v/>
      </c>
    </row>
    <row r="394" customFormat="false" ht="15" hidden="false" customHeight="false" outlineLevel="0" collapsed="false">
      <c r="A394" s="27"/>
      <c r="B394" s="27"/>
      <c r="C394" s="27"/>
      <c r="D394" s="27"/>
      <c r="E394" s="27"/>
      <c r="F394" s="27"/>
      <c r="G394" s="27"/>
      <c r="H394" s="30" t="str">
        <f aca="false">IF(OR(F394="",G394=""),"",F394+G394)</f>
        <v/>
      </c>
      <c r="I394" s="31" t="str">
        <f aca="true">IF(H394="","",H394-TODAY())</f>
        <v/>
      </c>
      <c r="J394" s="32" t="str">
        <f aca="false">IF(I394="","",IF(I394&lt;0,"Vencido",IF(I394=0,"Vence hoy",IF(I394&lt;=Panel!$C$6,"Por vencer","Vigente"))))</f>
        <v/>
      </c>
      <c r="K394" s="27"/>
      <c r="L394" s="27"/>
      <c r="M394" s="27"/>
      <c r="N394" s="35" t="str">
        <f aca="false">IF(AND(G394&lt;&gt;"",G394&gt;0,K394&lt;&gt;""),K394*365/G394,"")</f>
        <v/>
      </c>
    </row>
    <row r="395" customFormat="false" ht="15" hidden="false" customHeight="false" outlineLevel="0" collapsed="false">
      <c r="A395" s="27"/>
      <c r="B395" s="27"/>
      <c r="C395" s="27"/>
      <c r="D395" s="27"/>
      <c r="E395" s="27"/>
      <c r="F395" s="27"/>
      <c r="G395" s="27"/>
      <c r="H395" s="30" t="str">
        <f aca="false">IF(OR(F395="",G395=""),"",F395+G395)</f>
        <v/>
      </c>
      <c r="I395" s="31" t="str">
        <f aca="true">IF(H395="","",H395-TODAY())</f>
        <v/>
      </c>
      <c r="J395" s="32" t="str">
        <f aca="false">IF(I395="","",IF(I395&lt;0,"Vencido",IF(I395=0,"Vence hoy",IF(I395&lt;=Panel!$C$6,"Por vencer","Vigente"))))</f>
        <v/>
      </c>
      <c r="K395" s="27"/>
      <c r="L395" s="27"/>
      <c r="M395" s="27"/>
      <c r="N395" s="35" t="str">
        <f aca="false">IF(AND(G395&lt;&gt;"",G395&gt;0,K395&lt;&gt;""),K395*365/G395,"")</f>
        <v/>
      </c>
    </row>
    <row r="396" customFormat="false" ht="15" hidden="false" customHeight="false" outlineLevel="0" collapsed="false">
      <c r="A396" s="27"/>
      <c r="B396" s="27"/>
      <c r="C396" s="27"/>
      <c r="D396" s="27"/>
      <c r="E396" s="27"/>
      <c r="F396" s="27"/>
      <c r="G396" s="27"/>
      <c r="H396" s="30" t="str">
        <f aca="false">IF(OR(F396="",G396=""),"",F396+G396)</f>
        <v/>
      </c>
      <c r="I396" s="31" t="str">
        <f aca="true">IF(H396="","",H396-TODAY())</f>
        <v/>
      </c>
      <c r="J396" s="32" t="str">
        <f aca="false">IF(I396="","",IF(I396&lt;0,"Vencido",IF(I396=0,"Vence hoy",IF(I396&lt;=Panel!$C$6,"Por vencer","Vigente"))))</f>
        <v/>
      </c>
      <c r="K396" s="27"/>
      <c r="L396" s="27"/>
      <c r="M396" s="27"/>
      <c r="N396" s="35" t="str">
        <f aca="false">IF(AND(G396&lt;&gt;"",G396&gt;0,K396&lt;&gt;""),K396*365/G396,"")</f>
        <v/>
      </c>
    </row>
    <row r="397" customFormat="false" ht="15" hidden="false" customHeight="false" outlineLevel="0" collapsed="false">
      <c r="A397" s="27"/>
      <c r="B397" s="27"/>
      <c r="C397" s="27"/>
      <c r="D397" s="27"/>
      <c r="E397" s="27"/>
      <c r="F397" s="27"/>
      <c r="G397" s="27"/>
      <c r="H397" s="30" t="str">
        <f aca="false">IF(OR(F397="",G397=""),"",F397+G397)</f>
        <v/>
      </c>
      <c r="I397" s="31" t="str">
        <f aca="true">IF(H397="","",H397-TODAY())</f>
        <v/>
      </c>
      <c r="J397" s="32" t="str">
        <f aca="false">IF(I397="","",IF(I397&lt;0,"Vencido",IF(I397=0,"Vence hoy",IF(I397&lt;=Panel!$C$6,"Por vencer","Vigente"))))</f>
        <v/>
      </c>
      <c r="K397" s="27"/>
      <c r="L397" s="27"/>
      <c r="M397" s="27"/>
      <c r="N397" s="35" t="str">
        <f aca="false">IF(AND(G397&lt;&gt;"",G397&gt;0,K397&lt;&gt;""),K397*365/G397,"")</f>
        <v/>
      </c>
    </row>
    <row r="398" customFormat="false" ht="15" hidden="false" customHeight="false" outlineLevel="0" collapsed="false">
      <c r="A398" s="27"/>
      <c r="B398" s="27"/>
      <c r="C398" s="27"/>
      <c r="D398" s="27"/>
      <c r="E398" s="27"/>
      <c r="F398" s="27"/>
      <c r="G398" s="27"/>
      <c r="H398" s="30" t="str">
        <f aca="false">IF(OR(F398="",G398=""),"",F398+G398)</f>
        <v/>
      </c>
      <c r="I398" s="31" t="str">
        <f aca="true">IF(H398="","",H398-TODAY())</f>
        <v/>
      </c>
      <c r="J398" s="32" t="str">
        <f aca="false">IF(I398="","",IF(I398&lt;0,"Vencido",IF(I398=0,"Vence hoy",IF(I398&lt;=Panel!$C$6,"Por vencer","Vigente"))))</f>
        <v/>
      </c>
      <c r="K398" s="27"/>
      <c r="L398" s="27"/>
      <c r="M398" s="27"/>
      <c r="N398" s="35" t="str">
        <f aca="false">IF(AND(G398&lt;&gt;"",G398&gt;0,K398&lt;&gt;""),K398*365/G398,"")</f>
        <v/>
      </c>
    </row>
    <row r="399" customFormat="false" ht="15" hidden="false" customHeight="false" outlineLevel="0" collapsed="false">
      <c r="A399" s="27"/>
      <c r="B399" s="27"/>
      <c r="C399" s="27"/>
      <c r="D399" s="27"/>
      <c r="E399" s="27"/>
      <c r="F399" s="27"/>
      <c r="G399" s="27"/>
      <c r="H399" s="30" t="str">
        <f aca="false">IF(OR(F399="",G399=""),"",F399+G399)</f>
        <v/>
      </c>
      <c r="I399" s="31" t="str">
        <f aca="true">IF(H399="","",H399-TODAY())</f>
        <v/>
      </c>
      <c r="J399" s="32" t="str">
        <f aca="false">IF(I399="","",IF(I399&lt;0,"Vencido",IF(I399=0,"Vence hoy",IF(I399&lt;=Panel!$C$6,"Por vencer","Vigente"))))</f>
        <v/>
      </c>
      <c r="K399" s="27"/>
      <c r="L399" s="27"/>
      <c r="M399" s="27"/>
      <c r="N399" s="35" t="str">
        <f aca="false">IF(AND(G399&lt;&gt;"",G399&gt;0,K399&lt;&gt;""),K399*365/G399,"")</f>
        <v/>
      </c>
    </row>
    <row r="400" customFormat="false" ht="15" hidden="false" customHeight="false" outlineLevel="0" collapsed="false">
      <c r="A400" s="27"/>
      <c r="B400" s="27"/>
      <c r="C400" s="27"/>
      <c r="D400" s="27"/>
      <c r="E400" s="27"/>
      <c r="F400" s="27"/>
      <c r="G400" s="27"/>
      <c r="H400" s="30" t="str">
        <f aca="false">IF(OR(F400="",G400=""),"",F400+G400)</f>
        <v/>
      </c>
      <c r="I400" s="31" t="str">
        <f aca="true">IF(H400="","",H400-TODAY())</f>
        <v/>
      </c>
      <c r="J400" s="32" t="str">
        <f aca="false">IF(I400="","",IF(I400&lt;0,"Vencido",IF(I400=0,"Vence hoy",IF(I400&lt;=Panel!$C$6,"Por vencer","Vigente"))))</f>
        <v/>
      </c>
      <c r="K400" s="27"/>
      <c r="L400" s="27"/>
      <c r="M400" s="27"/>
      <c r="N400" s="35" t="str">
        <f aca="false">IF(AND(G400&lt;&gt;"",G400&gt;0,K400&lt;&gt;""),K400*365/G400,"")</f>
        <v/>
      </c>
    </row>
    <row r="401" customFormat="false" ht="15" hidden="false" customHeight="false" outlineLevel="0" collapsed="false">
      <c r="A401" s="27"/>
      <c r="B401" s="27"/>
      <c r="C401" s="27"/>
      <c r="D401" s="27"/>
      <c r="E401" s="27"/>
      <c r="F401" s="27"/>
      <c r="G401" s="27"/>
      <c r="H401" s="30" t="str">
        <f aca="false">IF(OR(F401="",G401=""),"",F401+G401)</f>
        <v/>
      </c>
      <c r="I401" s="31" t="str">
        <f aca="true">IF(H401="","",H401-TODAY())</f>
        <v/>
      </c>
      <c r="J401" s="32" t="str">
        <f aca="false">IF(I401="","",IF(I401&lt;0,"Vencido",IF(I401=0,"Vence hoy",IF(I401&lt;=Panel!$C$6,"Por vencer","Vigente"))))</f>
        <v/>
      </c>
      <c r="K401" s="27"/>
      <c r="L401" s="27"/>
      <c r="M401" s="27"/>
      <c r="N401" s="35" t="str">
        <f aca="false">IF(AND(G401&lt;&gt;"",G401&gt;0,K401&lt;&gt;""),K401*365/G401,"")</f>
        <v/>
      </c>
    </row>
    <row r="402" customFormat="false" ht="15" hidden="false" customHeight="false" outlineLevel="0" collapsed="false">
      <c r="A402" s="27"/>
      <c r="B402" s="27"/>
      <c r="C402" s="27"/>
      <c r="D402" s="27"/>
      <c r="E402" s="27"/>
      <c r="F402" s="27"/>
      <c r="G402" s="27"/>
      <c r="H402" s="30" t="str">
        <f aca="false">IF(OR(F402="",G402=""),"",F402+G402)</f>
        <v/>
      </c>
      <c r="I402" s="31" t="str">
        <f aca="true">IF(H402="","",H402-TODAY())</f>
        <v/>
      </c>
      <c r="J402" s="32" t="str">
        <f aca="false">IF(I402="","",IF(I402&lt;0,"Vencido",IF(I402=0,"Vence hoy",IF(I402&lt;=Panel!$C$6,"Por vencer","Vigente"))))</f>
        <v/>
      </c>
      <c r="K402" s="27"/>
      <c r="L402" s="27"/>
      <c r="M402" s="27"/>
      <c r="N402" s="35" t="str">
        <f aca="false">IF(AND(G402&lt;&gt;"",G402&gt;0,K402&lt;&gt;""),K402*365/G402,"")</f>
        <v/>
      </c>
    </row>
    <row r="403" customFormat="false" ht="15" hidden="false" customHeight="false" outlineLevel="0" collapsed="false">
      <c r="A403" s="27"/>
      <c r="B403" s="27"/>
      <c r="C403" s="27"/>
      <c r="D403" s="27"/>
      <c r="E403" s="27"/>
      <c r="F403" s="27"/>
      <c r="G403" s="27"/>
      <c r="H403" s="30" t="str">
        <f aca="false">IF(OR(F403="",G403=""),"",F403+G403)</f>
        <v/>
      </c>
      <c r="I403" s="31" t="str">
        <f aca="true">IF(H403="","",H403-TODAY())</f>
        <v/>
      </c>
      <c r="J403" s="32" t="str">
        <f aca="false">IF(I403="","",IF(I403&lt;0,"Vencido",IF(I403=0,"Vence hoy",IF(I403&lt;=Panel!$C$6,"Por vencer","Vigente"))))</f>
        <v/>
      </c>
      <c r="K403" s="27"/>
      <c r="L403" s="27"/>
      <c r="M403" s="27"/>
      <c r="N403" s="35" t="str">
        <f aca="false">IF(AND(G403&lt;&gt;"",G403&gt;0,K403&lt;&gt;""),K403*365/G403,"")</f>
        <v/>
      </c>
    </row>
    <row r="404" customFormat="false" ht="15" hidden="false" customHeight="false" outlineLevel="0" collapsed="false">
      <c r="A404" s="27"/>
      <c r="B404" s="27"/>
      <c r="C404" s="27"/>
      <c r="D404" s="27"/>
      <c r="E404" s="27"/>
      <c r="F404" s="27"/>
      <c r="G404" s="27"/>
      <c r="H404" s="30" t="str">
        <f aca="false">IF(OR(F404="",G404=""),"",F404+G404)</f>
        <v/>
      </c>
      <c r="I404" s="31" t="str">
        <f aca="true">IF(H404="","",H404-TODAY())</f>
        <v/>
      </c>
      <c r="J404" s="32" t="str">
        <f aca="false">IF(I404="","",IF(I404&lt;0,"Vencido",IF(I404=0,"Vence hoy",IF(I404&lt;=Panel!$C$6,"Por vencer","Vigente"))))</f>
        <v/>
      </c>
      <c r="K404" s="27"/>
      <c r="L404" s="27"/>
      <c r="M404" s="27"/>
      <c r="N404" s="35" t="str">
        <f aca="false">IF(AND(G404&lt;&gt;"",G404&gt;0,K404&lt;&gt;""),K404*365/G404,"")</f>
        <v/>
      </c>
    </row>
    <row r="405" customFormat="false" ht="15" hidden="false" customHeight="false" outlineLevel="0" collapsed="false">
      <c r="A405" s="27"/>
      <c r="B405" s="27"/>
      <c r="C405" s="27"/>
      <c r="D405" s="27"/>
      <c r="E405" s="27"/>
      <c r="F405" s="27"/>
      <c r="G405" s="27"/>
      <c r="H405" s="30" t="str">
        <f aca="false">IF(OR(F405="",G405=""),"",F405+G405)</f>
        <v/>
      </c>
      <c r="I405" s="31" t="str">
        <f aca="true">IF(H405="","",H405-TODAY())</f>
        <v/>
      </c>
      <c r="J405" s="32" t="str">
        <f aca="false">IF(I405="","",IF(I405&lt;0,"Vencido",IF(I405=0,"Vence hoy",IF(I405&lt;=Panel!$C$6,"Por vencer","Vigente"))))</f>
        <v/>
      </c>
      <c r="K405" s="27"/>
      <c r="L405" s="27"/>
      <c r="M405" s="27"/>
      <c r="N405" s="35" t="str">
        <f aca="false">IF(AND(G405&lt;&gt;"",G405&gt;0,K405&lt;&gt;""),K405*365/G405,"")</f>
        <v/>
      </c>
    </row>
    <row r="406" customFormat="false" ht="15" hidden="false" customHeight="false" outlineLevel="0" collapsed="false">
      <c r="A406" s="27"/>
      <c r="B406" s="27"/>
      <c r="C406" s="27"/>
      <c r="D406" s="27"/>
      <c r="E406" s="27"/>
      <c r="F406" s="27"/>
      <c r="G406" s="27"/>
      <c r="H406" s="30" t="str">
        <f aca="false">IF(OR(F406="",G406=""),"",F406+G406)</f>
        <v/>
      </c>
      <c r="I406" s="31" t="str">
        <f aca="true">IF(H406="","",H406-TODAY())</f>
        <v/>
      </c>
      <c r="J406" s="32" t="str">
        <f aca="false">IF(I406="","",IF(I406&lt;0,"Vencido",IF(I406=0,"Vence hoy",IF(I406&lt;=Panel!$C$6,"Por vencer","Vigente"))))</f>
        <v/>
      </c>
      <c r="K406" s="27"/>
      <c r="L406" s="27"/>
      <c r="M406" s="27"/>
      <c r="N406" s="35" t="str">
        <f aca="false">IF(AND(G406&lt;&gt;"",G406&gt;0,K406&lt;&gt;""),K406*365/G406,"")</f>
        <v/>
      </c>
    </row>
    <row r="407" customFormat="false" ht="15" hidden="false" customHeight="false" outlineLevel="0" collapsed="false">
      <c r="A407" s="27"/>
      <c r="B407" s="27"/>
      <c r="C407" s="27"/>
      <c r="D407" s="27"/>
      <c r="E407" s="27"/>
      <c r="F407" s="27"/>
      <c r="G407" s="27"/>
      <c r="H407" s="30" t="str">
        <f aca="false">IF(OR(F407="",G407=""),"",F407+G407)</f>
        <v/>
      </c>
      <c r="I407" s="31" t="str">
        <f aca="true">IF(H407="","",H407-TODAY())</f>
        <v/>
      </c>
      <c r="J407" s="32" t="str">
        <f aca="false">IF(I407="","",IF(I407&lt;0,"Vencido",IF(I407=0,"Vence hoy",IF(I407&lt;=Panel!$C$6,"Por vencer","Vigente"))))</f>
        <v/>
      </c>
      <c r="K407" s="27"/>
      <c r="L407" s="27"/>
      <c r="M407" s="27"/>
      <c r="N407" s="35" t="str">
        <f aca="false">IF(AND(G407&lt;&gt;"",G407&gt;0,K407&lt;&gt;""),K407*365/G407,"")</f>
        <v/>
      </c>
    </row>
    <row r="408" customFormat="false" ht="15" hidden="false" customHeight="false" outlineLevel="0" collapsed="false">
      <c r="A408" s="27"/>
      <c r="B408" s="27"/>
      <c r="C408" s="27"/>
      <c r="D408" s="27"/>
      <c r="E408" s="27"/>
      <c r="F408" s="27"/>
      <c r="G408" s="27"/>
      <c r="H408" s="30" t="str">
        <f aca="false">IF(OR(F408="",G408=""),"",F408+G408)</f>
        <v/>
      </c>
      <c r="I408" s="31" t="str">
        <f aca="true">IF(H408="","",H408-TODAY())</f>
        <v/>
      </c>
      <c r="J408" s="32" t="str">
        <f aca="false">IF(I408="","",IF(I408&lt;0,"Vencido",IF(I408=0,"Vence hoy",IF(I408&lt;=Panel!$C$6,"Por vencer","Vigente"))))</f>
        <v/>
      </c>
      <c r="K408" s="27"/>
      <c r="L408" s="27"/>
      <c r="M408" s="27"/>
      <c r="N408" s="35" t="str">
        <f aca="false">IF(AND(G408&lt;&gt;"",G408&gt;0,K408&lt;&gt;""),K408*365/G408,"")</f>
        <v/>
      </c>
    </row>
    <row r="409" customFormat="false" ht="15" hidden="false" customHeight="false" outlineLevel="0" collapsed="false">
      <c r="A409" s="27"/>
      <c r="B409" s="27"/>
      <c r="C409" s="27"/>
      <c r="D409" s="27"/>
      <c r="E409" s="27"/>
      <c r="F409" s="27"/>
      <c r="G409" s="27"/>
      <c r="H409" s="30" t="str">
        <f aca="false">IF(OR(F409="",G409=""),"",F409+G409)</f>
        <v/>
      </c>
      <c r="I409" s="31" t="str">
        <f aca="true">IF(H409="","",H409-TODAY())</f>
        <v/>
      </c>
      <c r="J409" s="32" t="str">
        <f aca="false">IF(I409="","",IF(I409&lt;0,"Vencido",IF(I409=0,"Vence hoy",IF(I409&lt;=Panel!$C$6,"Por vencer","Vigente"))))</f>
        <v/>
      </c>
      <c r="K409" s="27"/>
      <c r="L409" s="27"/>
      <c r="M409" s="27"/>
      <c r="N409" s="35" t="str">
        <f aca="false">IF(AND(G409&lt;&gt;"",G409&gt;0,K409&lt;&gt;""),K409*365/G409,"")</f>
        <v/>
      </c>
    </row>
    <row r="410" customFormat="false" ht="15" hidden="false" customHeight="false" outlineLevel="0" collapsed="false">
      <c r="A410" s="27"/>
      <c r="B410" s="27"/>
      <c r="C410" s="27"/>
      <c r="D410" s="27"/>
      <c r="E410" s="27"/>
      <c r="F410" s="27"/>
      <c r="G410" s="27"/>
      <c r="H410" s="30" t="str">
        <f aca="false">IF(OR(F410="",G410=""),"",F410+G410)</f>
        <v/>
      </c>
      <c r="I410" s="31" t="str">
        <f aca="true">IF(H410="","",H410-TODAY())</f>
        <v/>
      </c>
      <c r="J410" s="32" t="str">
        <f aca="false">IF(I410="","",IF(I410&lt;0,"Vencido",IF(I410=0,"Vence hoy",IF(I410&lt;=Panel!$C$6,"Por vencer","Vigente"))))</f>
        <v/>
      </c>
      <c r="K410" s="27"/>
      <c r="L410" s="27"/>
      <c r="M410" s="27"/>
      <c r="N410" s="35" t="str">
        <f aca="false">IF(AND(G410&lt;&gt;"",G410&gt;0,K410&lt;&gt;""),K410*365/G410,"")</f>
        <v/>
      </c>
    </row>
    <row r="411" customFormat="false" ht="15" hidden="false" customHeight="false" outlineLevel="0" collapsed="false">
      <c r="A411" s="27"/>
      <c r="B411" s="27"/>
      <c r="C411" s="27"/>
      <c r="D411" s="27"/>
      <c r="E411" s="27"/>
      <c r="F411" s="27"/>
      <c r="G411" s="27"/>
      <c r="H411" s="30" t="str">
        <f aca="false">IF(OR(F411="",G411=""),"",F411+G411)</f>
        <v/>
      </c>
      <c r="I411" s="31" t="str">
        <f aca="true">IF(H411="","",H411-TODAY())</f>
        <v/>
      </c>
      <c r="J411" s="32" t="str">
        <f aca="false">IF(I411="","",IF(I411&lt;0,"Vencido",IF(I411=0,"Vence hoy",IF(I411&lt;=Panel!$C$6,"Por vencer","Vigente"))))</f>
        <v/>
      </c>
      <c r="K411" s="27"/>
      <c r="L411" s="27"/>
      <c r="M411" s="27"/>
      <c r="N411" s="35" t="str">
        <f aca="false">IF(AND(G411&lt;&gt;"",G411&gt;0,K411&lt;&gt;""),K411*365/G411,"")</f>
        <v/>
      </c>
    </row>
    <row r="412" customFormat="false" ht="15" hidden="false" customHeight="false" outlineLevel="0" collapsed="false">
      <c r="A412" s="27"/>
      <c r="B412" s="27"/>
      <c r="C412" s="27"/>
      <c r="D412" s="27"/>
      <c r="E412" s="27"/>
      <c r="F412" s="27"/>
      <c r="G412" s="27"/>
      <c r="H412" s="30" t="str">
        <f aca="false">IF(OR(F412="",G412=""),"",F412+G412)</f>
        <v/>
      </c>
      <c r="I412" s="31" t="str">
        <f aca="true">IF(H412="","",H412-TODAY())</f>
        <v/>
      </c>
      <c r="J412" s="32" t="str">
        <f aca="false">IF(I412="","",IF(I412&lt;0,"Vencido",IF(I412=0,"Vence hoy",IF(I412&lt;=Panel!$C$6,"Por vencer","Vigente"))))</f>
        <v/>
      </c>
      <c r="K412" s="27"/>
      <c r="L412" s="27"/>
      <c r="M412" s="27"/>
      <c r="N412" s="35" t="str">
        <f aca="false">IF(AND(G412&lt;&gt;"",G412&gt;0,K412&lt;&gt;""),K412*365/G412,"")</f>
        <v/>
      </c>
    </row>
    <row r="413" customFormat="false" ht="15" hidden="false" customHeight="false" outlineLevel="0" collapsed="false">
      <c r="A413" s="27"/>
      <c r="B413" s="27"/>
      <c r="C413" s="27"/>
      <c r="D413" s="27"/>
      <c r="E413" s="27"/>
      <c r="F413" s="27"/>
      <c r="G413" s="27"/>
      <c r="H413" s="30" t="str">
        <f aca="false">IF(OR(F413="",G413=""),"",F413+G413)</f>
        <v/>
      </c>
      <c r="I413" s="31" t="str">
        <f aca="true">IF(H413="","",H413-TODAY())</f>
        <v/>
      </c>
      <c r="J413" s="32" t="str">
        <f aca="false">IF(I413="","",IF(I413&lt;0,"Vencido",IF(I413=0,"Vence hoy",IF(I413&lt;=Panel!$C$6,"Por vencer","Vigente"))))</f>
        <v/>
      </c>
      <c r="K413" s="27"/>
      <c r="L413" s="27"/>
      <c r="M413" s="27"/>
      <c r="N413" s="35" t="str">
        <f aca="false">IF(AND(G413&lt;&gt;"",G413&gt;0,K413&lt;&gt;""),K413*365/G413,"")</f>
        <v/>
      </c>
    </row>
    <row r="414" customFormat="false" ht="15" hidden="false" customHeight="false" outlineLevel="0" collapsed="false">
      <c r="A414" s="27"/>
      <c r="B414" s="27"/>
      <c r="C414" s="27"/>
      <c r="D414" s="27"/>
      <c r="E414" s="27"/>
      <c r="F414" s="27"/>
      <c r="G414" s="27"/>
      <c r="H414" s="30" t="str">
        <f aca="false">IF(OR(F414="",G414=""),"",F414+G414)</f>
        <v/>
      </c>
      <c r="I414" s="31" t="str">
        <f aca="true">IF(H414="","",H414-TODAY())</f>
        <v/>
      </c>
      <c r="J414" s="32" t="str">
        <f aca="false">IF(I414="","",IF(I414&lt;0,"Vencido",IF(I414=0,"Vence hoy",IF(I414&lt;=Panel!$C$6,"Por vencer","Vigente"))))</f>
        <v/>
      </c>
      <c r="K414" s="27"/>
      <c r="L414" s="27"/>
      <c r="M414" s="27"/>
      <c r="N414" s="35" t="str">
        <f aca="false">IF(AND(G414&lt;&gt;"",G414&gt;0,K414&lt;&gt;""),K414*365/G414,"")</f>
        <v/>
      </c>
    </row>
    <row r="415" customFormat="false" ht="15" hidden="false" customHeight="false" outlineLevel="0" collapsed="false">
      <c r="A415" s="27"/>
      <c r="B415" s="27"/>
      <c r="C415" s="27"/>
      <c r="D415" s="27"/>
      <c r="E415" s="27"/>
      <c r="F415" s="27"/>
      <c r="G415" s="27"/>
      <c r="H415" s="30" t="str">
        <f aca="false">IF(OR(F415="",G415=""),"",F415+G415)</f>
        <v/>
      </c>
      <c r="I415" s="31" t="str">
        <f aca="true">IF(H415="","",H415-TODAY())</f>
        <v/>
      </c>
      <c r="J415" s="32" t="str">
        <f aca="false">IF(I415="","",IF(I415&lt;0,"Vencido",IF(I415=0,"Vence hoy",IF(I415&lt;=Panel!$C$6,"Por vencer","Vigente"))))</f>
        <v/>
      </c>
      <c r="K415" s="27"/>
      <c r="L415" s="27"/>
      <c r="M415" s="27"/>
      <c r="N415" s="35" t="str">
        <f aca="false">IF(AND(G415&lt;&gt;"",G415&gt;0,K415&lt;&gt;""),K415*365/G415,"")</f>
        <v/>
      </c>
    </row>
    <row r="416" customFormat="false" ht="15" hidden="false" customHeight="false" outlineLevel="0" collapsed="false">
      <c r="A416" s="27"/>
      <c r="B416" s="27"/>
      <c r="C416" s="27"/>
      <c r="D416" s="27"/>
      <c r="E416" s="27"/>
      <c r="F416" s="27"/>
      <c r="G416" s="27"/>
      <c r="H416" s="30" t="str">
        <f aca="false">IF(OR(F416="",G416=""),"",F416+G416)</f>
        <v/>
      </c>
      <c r="I416" s="31" t="str">
        <f aca="true">IF(H416="","",H416-TODAY())</f>
        <v/>
      </c>
      <c r="J416" s="32" t="str">
        <f aca="false">IF(I416="","",IF(I416&lt;0,"Vencido",IF(I416=0,"Vence hoy",IF(I416&lt;=Panel!$C$6,"Por vencer","Vigente"))))</f>
        <v/>
      </c>
      <c r="K416" s="27"/>
      <c r="L416" s="27"/>
      <c r="M416" s="27"/>
      <c r="N416" s="35" t="str">
        <f aca="false">IF(AND(G416&lt;&gt;"",G416&gt;0,K416&lt;&gt;""),K416*365/G416,"")</f>
        <v/>
      </c>
    </row>
    <row r="417" customFormat="false" ht="15" hidden="false" customHeight="false" outlineLevel="0" collapsed="false">
      <c r="A417" s="27"/>
      <c r="B417" s="27"/>
      <c r="C417" s="27"/>
      <c r="D417" s="27"/>
      <c r="E417" s="27"/>
      <c r="F417" s="27"/>
      <c r="G417" s="27"/>
      <c r="H417" s="30" t="str">
        <f aca="false">IF(OR(F417="",G417=""),"",F417+G417)</f>
        <v/>
      </c>
      <c r="I417" s="31" t="str">
        <f aca="true">IF(H417="","",H417-TODAY())</f>
        <v/>
      </c>
      <c r="J417" s="32" t="str">
        <f aca="false">IF(I417="","",IF(I417&lt;0,"Vencido",IF(I417=0,"Vence hoy",IF(I417&lt;=Panel!$C$6,"Por vencer","Vigente"))))</f>
        <v/>
      </c>
      <c r="K417" s="27"/>
      <c r="L417" s="27"/>
      <c r="M417" s="27"/>
      <c r="N417" s="35" t="str">
        <f aca="false">IF(AND(G417&lt;&gt;"",G417&gt;0,K417&lt;&gt;""),K417*365/G417,"")</f>
        <v/>
      </c>
    </row>
    <row r="418" customFormat="false" ht="15" hidden="false" customHeight="false" outlineLevel="0" collapsed="false">
      <c r="A418" s="27"/>
      <c r="B418" s="27"/>
      <c r="C418" s="27"/>
      <c r="D418" s="27"/>
      <c r="E418" s="27"/>
      <c r="F418" s="27"/>
      <c r="G418" s="27"/>
      <c r="H418" s="30" t="str">
        <f aca="false">IF(OR(F418="",G418=""),"",F418+G418)</f>
        <v/>
      </c>
      <c r="I418" s="31" t="str">
        <f aca="true">IF(H418="","",H418-TODAY())</f>
        <v/>
      </c>
      <c r="J418" s="32" t="str">
        <f aca="false">IF(I418="","",IF(I418&lt;0,"Vencido",IF(I418=0,"Vence hoy",IF(I418&lt;=Panel!$C$6,"Por vencer","Vigente"))))</f>
        <v/>
      </c>
      <c r="K418" s="27"/>
      <c r="L418" s="27"/>
      <c r="M418" s="27"/>
      <c r="N418" s="35" t="str">
        <f aca="false">IF(AND(G418&lt;&gt;"",G418&gt;0,K418&lt;&gt;""),K418*365/G418,"")</f>
        <v/>
      </c>
    </row>
    <row r="419" customFormat="false" ht="15" hidden="false" customHeight="false" outlineLevel="0" collapsed="false">
      <c r="A419" s="27"/>
      <c r="B419" s="27"/>
      <c r="C419" s="27"/>
      <c r="D419" s="27"/>
      <c r="E419" s="27"/>
      <c r="F419" s="27"/>
      <c r="G419" s="27"/>
      <c r="H419" s="30" t="str">
        <f aca="false">IF(OR(F419="",G419=""),"",F419+G419)</f>
        <v/>
      </c>
      <c r="I419" s="31" t="str">
        <f aca="true">IF(H419="","",H419-TODAY())</f>
        <v/>
      </c>
      <c r="J419" s="32" t="str">
        <f aca="false">IF(I419="","",IF(I419&lt;0,"Vencido",IF(I419=0,"Vence hoy",IF(I419&lt;=Panel!$C$6,"Por vencer","Vigente"))))</f>
        <v/>
      </c>
      <c r="K419" s="27"/>
      <c r="L419" s="27"/>
      <c r="M419" s="27"/>
      <c r="N419" s="35" t="str">
        <f aca="false">IF(AND(G419&lt;&gt;"",G419&gt;0,K419&lt;&gt;""),K419*365/G419,"")</f>
        <v/>
      </c>
    </row>
    <row r="420" customFormat="false" ht="15" hidden="false" customHeight="false" outlineLevel="0" collapsed="false">
      <c r="A420" s="27"/>
      <c r="B420" s="27"/>
      <c r="C420" s="27"/>
      <c r="D420" s="27"/>
      <c r="E420" s="27"/>
      <c r="F420" s="27"/>
      <c r="G420" s="27"/>
      <c r="H420" s="30" t="str">
        <f aca="false">IF(OR(F420="",G420=""),"",F420+G420)</f>
        <v/>
      </c>
      <c r="I420" s="31" t="str">
        <f aca="true">IF(H420="","",H420-TODAY())</f>
        <v/>
      </c>
      <c r="J420" s="32" t="str">
        <f aca="false">IF(I420="","",IF(I420&lt;0,"Vencido",IF(I420=0,"Vence hoy",IF(I420&lt;=Panel!$C$6,"Por vencer","Vigente"))))</f>
        <v/>
      </c>
      <c r="K420" s="27"/>
      <c r="L420" s="27"/>
      <c r="M420" s="27"/>
      <c r="N420" s="35" t="str">
        <f aca="false">IF(AND(G420&lt;&gt;"",G420&gt;0,K420&lt;&gt;""),K420*365/G420,"")</f>
        <v/>
      </c>
    </row>
    <row r="421" customFormat="false" ht="15" hidden="false" customHeight="false" outlineLevel="0" collapsed="false">
      <c r="A421" s="27"/>
      <c r="B421" s="27"/>
      <c r="C421" s="27"/>
      <c r="D421" s="27"/>
      <c r="E421" s="27"/>
      <c r="F421" s="27"/>
      <c r="G421" s="27"/>
      <c r="H421" s="30" t="str">
        <f aca="false">IF(OR(F421="",G421=""),"",F421+G421)</f>
        <v/>
      </c>
      <c r="I421" s="31" t="str">
        <f aca="true">IF(H421="","",H421-TODAY())</f>
        <v/>
      </c>
      <c r="J421" s="32" t="str">
        <f aca="false">IF(I421="","",IF(I421&lt;0,"Vencido",IF(I421=0,"Vence hoy",IF(I421&lt;=Panel!$C$6,"Por vencer","Vigente"))))</f>
        <v/>
      </c>
      <c r="K421" s="27"/>
      <c r="L421" s="27"/>
      <c r="M421" s="27"/>
      <c r="N421" s="35" t="str">
        <f aca="false">IF(AND(G421&lt;&gt;"",G421&gt;0,K421&lt;&gt;""),K421*365/G421,"")</f>
        <v/>
      </c>
    </row>
    <row r="422" customFormat="false" ht="15" hidden="false" customHeight="false" outlineLevel="0" collapsed="false">
      <c r="A422" s="27"/>
      <c r="B422" s="27"/>
      <c r="C422" s="27"/>
      <c r="D422" s="27"/>
      <c r="E422" s="27"/>
      <c r="F422" s="27"/>
      <c r="G422" s="27"/>
      <c r="H422" s="30" t="str">
        <f aca="false">IF(OR(F422="",G422=""),"",F422+G422)</f>
        <v/>
      </c>
      <c r="I422" s="31" t="str">
        <f aca="true">IF(H422="","",H422-TODAY())</f>
        <v/>
      </c>
      <c r="J422" s="32" t="str">
        <f aca="false">IF(I422="","",IF(I422&lt;0,"Vencido",IF(I422=0,"Vence hoy",IF(I422&lt;=Panel!$C$6,"Por vencer","Vigente"))))</f>
        <v/>
      </c>
      <c r="K422" s="27"/>
      <c r="L422" s="27"/>
      <c r="M422" s="27"/>
      <c r="N422" s="35" t="str">
        <f aca="false">IF(AND(G422&lt;&gt;"",G422&gt;0,K422&lt;&gt;""),K422*365/G422,"")</f>
        <v/>
      </c>
    </row>
    <row r="423" customFormat="false" ht="15" hidden="false" customHeight="false" outlineLevel="0" collapsed="false">
      <c r="A423" s="27"/>
      <c r="B423" s="27"/>
      <c r="C423" s="27"/>
      <c r="D423" s="27"/>
      <c r="E423" s="27"/>
      <c r="F423" s="27"/>
      <c r="G423" s="27"/>
      <c r="H423" s="30" t="str">
        <f aca="false">IF(OR(F423="",G423=""),"",F423+G423)</f>
        <v/>
      </c>
      <c r="I423" s="31" t="str">
        <f aca="true">IF(H423="","",H423-TODAY())</f>
        <v/>
      </c>
      <c r="J423" s="32" t="str">
        <f aca="false">IF(I423="","",IF(I423&lt;0,"Vencido",IF(I423=0,"Vence hoy",IF(I423&lt;=Panel!$C$6,"Por vencer","Vigente"))))</f>
        <v/>
      </c>
      <c r="K423" s="27"/>
      <c r="L423" s="27"/>
      <c r="M423" s="27"/>
      <c r="N423" s="35" t="str">
        <f aca="false">IF(AND(G423&lt;&gt;"",G423&gt;0,K423&lt;&gt;""),K423*365/G423,"")</f>
        <v/>
      </c>
    </row>
    <row r="424" customFormat="false" ht="15" hidden="false" customHeight="false" outlineLevel="0" collapsed="false">
      <c r="A424" s="27"/>
      <c r="B424" s="27"/>
      <c r="C424" s="27"/>
      <c r="D424" s="27"/>
      <c r="E424" s="27"/>
      <c r="F424" s="27"/>
      <c r="G424" s="27"/>
      <c r="H424" s="30" t="str">
        <f aca="false">IF(OR(F424="",G424=""),"",F424+G424)</f>
        <v/>
      </c>
      <c r="I424" s="31" t="str">
        <f aca="true">IF(H424="","",H424-TODAY())</f>
        <v/>
      </c>
      <c r="J424" s="32" t="str">
        <f aca="false">IF(I424="","",IF(I424&lt;0,"Vencido",IF(I424=0,"Vence hoy",IF(I424&lt;=Panel!$C$6,"Por vencer","Vigente"))))</f>
        <v/>
      </c>
      <c r="K424" s="27"/>
      <c r="L424" s="27"/>
      <c r="M424" s="27"/>
      <c r="N424" s="35" t="str">
        <f aca="false">IF(AND(G424&lt;&gt;"",G424&gt;0,K424&lt;&gt;""),K424*365/G424,"")</f>
        <v/>
      </c>
    </row>
    <row r="425" customFormat="false" ht="15" hidden="false" customHeight="false" outlineLevel="0" collapsed="false">
      <c r="A425" s="27"/>
      <c r="B425" s="27"/>
      <c r="C425" s="27"/>
      <c r="D425" s="27"/>
      <c r="E425" s="27"/>
      <c r="F425" s="27"/>
      <c r="G425" s="27"/>
      <c r="H425" s="30" t="str">
        <f aca="false">IF(OR(F425="",G425=""),"",F425+G425)</f>
        <v/>
      </c>
      <c r="I425" s="31" t="str">
        <f aca="true">IF(H425="","",H425-TODAY())</f>
        <v/>
      </c>
      <c r="J425" s="32" t="str">
        <f aca="false">IF(I425="","",IF(I425&lt;0,"Vencido",IF(I425=0,"Vence hoy",IF(I425&lt;=Panel!$C$6,"Por vencer","Vigente"))))</f>
        <v/>
      </c>
      <c r="K425" s="27"/>
      <c r="L425" s="27"/>
      <c r="M425" s="27"/>
      <c r="N425" s="35" t="str">
        <f aca="false">IF(AND(G425&lt;&gt;"",G425&gt;0,K425&lt;&gt;""),K425*365/G425,"")</f>
        <v/>
      </c>
    </row>
    <row r="426" customFormat="false" ht="15" hidden="false" customHeight="false" outlineLevel="0" collapsed="false">
      <c r="A426" s="27"/>
      <c r="B426" s="27"/>
      <c r="C426" s="27"/>
      <c r="D426" s="27"/>
      <c r="E426" s="27"/>
      <c r="F426" s="27"/>
      <c r="G426" s="27"/>
      <c r="H426" s="30" t="str">
        <f aca="false">IF(OR(F426="",G426=""),"",F426+G426)</f>
        <v/>
      </c>
      <c r="I426" s="31" t="str">
        <f aca="true">IF(H426="","",H426-TODAY())</f>
        <v/>
      </c>
      <c r="J426" s="32" t="str">
        <f aca="false">IF(I426="","",IF(I426&lt;0,"Vencido",IF(I426=0,"Vence hoy",IF(I426&lt;=Panel!$C$6,"Por vencer","Vigente"))))</f>
        <v/>
      </c>
      <c r="K426" s="27"/>
      <c r="L426" s="27"/>
      <c r="M426" s="27"/>
      <c r="N426" s="35" t="str">
        <f aca="false">IF(AND(G426&lt;&gt;"",G426&gt;0,K426&lt;&gt;""),K426*365/G426,"")</f>
        <v/>
      </c>
    </row>
    <row r="427" customFormat="false" ht="15" hidden="false" customHeight="false" outlineLevel="0" collapsed="false">
      <c r="A427" s="27"/>
      <c r="B427" s="27"/>
      <c r="C427" s="27"/>
      <c r="D427" s="27"/>
      <c r="E427" s="27"/>
      <c r="F427" s="27"/>
      <c r="G427" s="27"/>
      <c r="H427" s="30" t="str">
        <f aca="false">IF(OR(F427="",G427=""),"",F427+G427)</f>
        <v/>
      </c>
      <c r="I427" s="31" t="str">
        <f aca="true">IF(H427="","",H427-TODAY())</f>
        <v/>
      </c>
      <c r="J427" s="32" t="str">
        <f aca="false">IF(I427="","",IF(I427&lt;0,"Vencido",IF(I427=0,"Vence hoy",IF(I427&lt;=Panel!$C$6,"Por vencer","Vigente"))))</f>
        <v/>
      </c>
      <c r="K427" s="27"/>
      <c r="L427" s="27"/>
      <c r="M427" s="27"/>
      <c r="N427" s="35" t="str">
        <f aca="false">IF(AND(G427&lt;&gt;"",G427&gt;0,K427&lt;&gt;""),K427*365/G427,"")</f>
        <v/>
      </c>
    </row>
    <row r="428" customFormat="false" ht="15" hidden="false" customHeight="false" outlineLevel="0" collapsed="false">
      <c r="A428" s="27"/>
      <c r="B428" s="27"/>
      <c r="C428" s="27"/>
      <c r="D428" s="27"/>
      <c r="E428" s="27"/>
      <c r="F428" s="27"/>
      <c r="G428" s="27"/>
      <c r="H428" s="30" t="str">
        <f aca="false">IF(OR(F428="",G428=""),"",F428+G428)</f>
        <v/>
      </c>
      <c r="I428" s="31" t="str">
        <f aca="true">IF(H428="","",H428-TODAY())</f>
        <v/>
      </c>
      <c r="J428" s="32" t="str">
        <f aca="false">IF(I428="","",IF(I428&lt;0,"Vencido",IF(I428=0,"Vence hoy",IF(I428&lt;=Panel!$C$6,"Por vencer","Vigente"))))</f>
        <v/>
      </c>
      <c r="K428" s="27"/>
      <c r="L428" s="27"/>
      <c r="M428" s="27"/>
      <c r="N428" s="35" t="str">
        <f aca="false">IF(AND(G428&lt;&gt;"",G428&gt;0,K428&lt;&gt;""),K428*365/G428,"")</f>
        <v/>
      </c>
    </row>
    <row r="429" customFormat="false" ht="15" hidden="false" customHeight="false" outlineLevel="0" collapsed="false">
      <c r="A429" s="27"/>
      <c r="B429" s="27"/>
      <c r="C429" s="27"/>
      <c r="D429" s="27"/>
      <c r="E429" s="27"/>
      <c r="F429" s="27"/>
      <c r="G429" s="27"/>
      <c r="H429" s="30" t="str">
        <f aca="false">IF(OR(F429="",G429=""),"",F429+G429)</f>
        <v/>
      </c>
      <c r="I429" s="31" t="str">
        <f aca="true">IF(H429="","",H429-TODAY())</f>
        <v/>
      </c>
      <c r="J429" s="32" t="str">
        <f aca="false">IF(I429="","",IF(I429&lt;0,"Vencido",IF(I429=0,"Vence hoy",IF(I429&lt;=Panel!$C$6,"Por vencer","Vigente"))))</f>
        <v/>
      </c>
      <c r="K429" s="27"/>
      <c r="L429" s="27"/>
      <c r="M429" s="27"/>
      <c r="N429" s="35" t="str">
        <f aca="false">IF(AND(G429&lt;&gt;"",G429&gt;0,K429&lt;&gt;""),K429*365/G429,"")</f>
        <v/>
      </c>
    </row>
    <row r="430" customFormat="false" ht="15" hidden="false" customHeight="false" outlineLevel="0" collapsed="false">
      <c r="A430" s="27"/>
      <c r="B430" s="27"/>
      <c r="C430" s="27"/>
      <c r="D430" s="27"/>
      <c r="E430" s="27"/>
      <c r="F430" s="27"/>
      <c r="G430" s="27"/>
      <c r="H430" s="30" t="str">
        <f aca="false">IF(OR(F430="",G430=""),"",F430+G430)</f>
        <v/>
      </c>
      <c r="I430" s="31" t="str">
        <f aca="true">IF(H430="","",H430-TODAY())</f>
        <v/>
      </c>
      <c r="J430" s="32" t="str">
        <f aca="false">IF(I430="","",IF(I430&lt;0,"Vencido",IF(I430=0,"Vence hoy",IF(I430&lt;=Panel!$C$6,"Por vencer","Vigente"))))</f>
        <v/>
      </c>
      <c r="K430" s="27"/>
      <c r="L430" s="27"/>
      <c r="M430" s="27"/>
      <c r="N430" s="35" t="str">
        <f aca="false">IF(AND(G430&lt;&gt;"",G430&gt;0,K430&lt;&gt;""),K430*365/G430,"")</f>
        <v/>
      </c>
    </row>
    <row r="431" customFormat="false" ht="15" hidden="false" customHeight="false" outlineLevel="0" collapsed="false">
      <c r="A431" s="27"/>
      <c r="B431" s="27"/>
      <c r="C431" s="27"/>
      <c r="D431" s="27"/>
      <c r="E431" s="27"/>
      <c r="F431" s="27"/>
      <c r="G431" s="27"/>
      <c r="H431" s="30" t="str">
        <f aca="false">IF(OR(F431="",G431=""),"",F431+G431)</f>
        <v/>
      </c>
      <c r="I431" s="31" t="str">
        <f aca="true">IF(H431="","",H431-TODAY())</f>
        <v/>
      </c>
      <c r="J431" s="32" t="str">
        <f aca="false">IF(I431="","",IF(I431&lt;0,"Vencido",IF(I431=0,"Vence hoy",IF(I431&lt;=Panel!$C$6,"Por vencer","Vigente"))))</f>
        <v/>
      </c>
      <c r="K431" s="27"/>
      <c r="L431" s="27"/>
      <c r="M431" s="27"/>
      <c r="N431" s="35" t="str">
        <f aca="false">IF(AND(G431&lt;&gt;"",G431&gt;0,K431&lt;&gt;""),K431*365/G431,"")</f>
        <v/>
      </c>
    </row>
    <row r="432" customFormat="false" ht="15" hidden="false" customHeight="false" outlineLevel="0" collapsed="false">
      <c r="A432" s="27"/>
      <c r="B432" s="27"/>
      <c r="C432" s="27"/>
      <c r="D432" s="27"/>
      <c r="E432" s="27"/>
      <c r="F432" s="27"/>
      <c r="G432" s="27"/>
      <c r="H432" s="30" t="str">
        <f aca="false">IF(OR(F432="",G432=""),"",F432+G432)</f>
        <v/>
      </c>
      <c r="I432" s="31" t="str">
        <f aca="true">IF(H432="","",H432-TODAY())</f>
        <v/>
      </c>
      <c r="J432" s="32" t="str">
        <f aca="false">IF(I432="","",IF(I432&lt;0,"Vencido",IF(I432=0,"Vence hoy",IF(I432&lt;=Panel!$C$6,"Por vencer","Vigente"))))</f>
        <v/>
      </c>
      <c r="K432" s="27"/>
      <c r="L432" s="27"/>
      <c r="M432" s="27"/>
      <c r="N432" s="35" t="str">
        <f aca="false">IF(AND(G432&lt;&gt;"",G432&gt;0,K432&lt;&gt;""),K432*365/G432,"")</f>
        <v/>
      </c>
    </row>
    <row r="433" customFormat="false" ht="15" hidden="false" customHeight="false" outlineLevel="0" collapsed="false">
      <c r="A433" s="27"/>
      <c r="B433" s="27"/>
      <c r="C433" s="27"/>
      <c r="D433" s="27"/>
      <c r="E433" s="27"/>
      <c r="F433" s="27"/>
      <c r="G433" s="27"/>
      <c r="H433" s="30" t="str">
        <f aca="false">IF(OR(F433="",G433=""),"",F433+G433)</f>
        <v/>
      </c>
      <c r="I433" s="31" t="str">
        <f aca="true">IF(H433="","",H433-TODAY())</f>
        <v/>
      </c>
      <c r="J433" s="32" t="str">
        <f aca="false">IF(I433="","",IF(I433&lt;0,"Vencido",IF(I433=0,"Vence hoy",IF(I433&lt;=Panel!$C$6,"Por vencer","Vigente"))))</f>
        <v/>
      </c>
      <c r="K433" s="27"/>
      <c r="L433" s="27"/>
      <c r="M433" s="27"/>
      <c r="N433" s="35" t="str">
        <f aca="false">IF(AND(G433&lt;&gt;"",G433&gt;0,K433&lt;&gt;""),K433*365/G433,"")</f>
        <v/>
      </c>
    </row>
    <row r="434" customFormat="false" ht="15" hidden="false" customHeight="false" outlineLevel="0" collapsed="false">
      <c r="A434" s="27"/>
      <c r="B434" s="27"/>
      <c r="C434" s="27"/>
      <c r="D434" s="27"/>
      <c r="E434" s="27"/>
      <c r="F434" s="27"/>
      <c r="G434" s="27"/>
      <c r="H434" s="30" t="str">
        <f aca="false">IF(OR(F434="",G434=""),"",F434+G434)</f>
        <v/>
      </c>
      <c r="I434" s="31" t="str">
        <f aca="true">IF(H434="","",H434-TODAY())</f>
        <v/>
      </c>
      <c r="J434" s="32" t="str">
        <f aca="false">IF(I434="","",IF(I434&lt;0,"Vencido",IF(I434=0,"Vence hoy",IF(I434&lt;=Panel!$C$6,"Por vencer","Vigente"))))</f>
        <v/>
      </c>
      <c r="K434" s="27"/>
      <c r="L434" s="27"/>
      <c r="M434" s="27"/>
      <c r="N434" s="35" t="str">
        <f aca="false">IF(AND(G434&lt;&gt;"",G434&gt;0,K434&lt;&gt;""),K434*365/G434,"")</f>
        <v/>
      </c>
    </row>
    <row r="435" customFormat="false" ht="15" hidden="false" customHeight="false" outlineLevel="0" collapsed="false">
      <c r="A435" s="27"/>
      <c r="B435" s="27"/>
      <c r="C435" s="27"/>
      <c r="D435" s="27"/>
      <c r="E435" s="27"/>
      <c r="F435" s="27"/>
      <c r="G435" s="27"/>
      <c r="H435" s="30" t="str">
        <f aca="false">IF(OR(F435="",G435=""),"",F435+G435)</f>
        <v/>
      </c>
      <c r="I435" s="31" t="str">
        <f aca="true">IF(H435="","",H435-TODAY())</f>
        <v/>
      </c>
      <c r="J435" s="32" t="str">
        <f aca="false">IF(I435="","",IF(I435&lt;0,"Vencido",IF(I435=0,"Vence hoy",IF(I435&lt;=Panel!$C$6,"Por vencer","Vigente"))))</f>
        <v/>
      </c>
      <c r="K435" s="27"/>
      <c r="L435" s="27"/>
      <c r="M435" s="27"/>
      <c r="N435" s="35" t="str">
        <f aca="false">IF(AND(G435&lt;&gt;"",G435&gt;0,K435&lt;&gt;""),K435*365/G435,"")</f>
        <v/>
      </c>
    </row>
    <row r="436" customFormat="false" ht="15" hidden="false" customHeight="false" outlineLevel="0" collapsed="false">
      <c r="A436" s="27"/>
      <c r="B436" s="27"/>
      <c r="C436" s="27"/>
      <c r="D436" s="27"/>
      <c r="E436" s="27"/>
      <c r="F436" s="27"/>
      <c r="G436" s="27"/>
      <c r="H436" s="30" t="str">
        <f aca="false">IF(OR(F436="",G436=""),"",F436+G436)</f>
        <v/>
      </c>
      <c r="I436" s="31" t="str">
        <f aca="true">IF(H436="","",H436-TODAY())</f>
        <v/>
      </c>
      <c r="J436" s="32" t="str">
        <f aca="false">IF(I436="","",IF(I436&lt;0,"Vencido",IF(I436=0,"Vence hoy",IF(I436&lt;=Panel!$C$6,"Por vencer","Vigente"))))</f>
        <v/>
      </c>
      <c r="K436" s="27"/>
      <c r="L436" s="27"/>
      <c r="M436" s="27"/>
      <c r="N436" s="35" t="str">
        <f aca="false">IF(AND(G436&lt;&gt;"",G436&gt;0,K436&lt;&gt;""),K436*365/G436,"")</f>
        <v/>
      </c>
    </row>
    <row r="437" customFormat="false" ht="15" hidden="false" customHeight="false" outlineLevel="0" collapsed="false">
      <c r="A437" s="27"/>
      <c r="B437" s="27"/>
      <c r="C437" s="27"/>
      <c r="D437" s="27"/>
      <c r="E437" s="27"/>
      <c r="F437" s="27"/>
      <c r="G437" s="27"/>
      <c r="H437" s="30" t="str">
        <f aca="false">IF(OR(F437="",G437=""),"",F437+G437)</f>
        <v/>
      </c>
      <c r="I437" s="31" t="str">
        <f aca="true">IF(H437="","",H437-TODAY())</f>
        <v/>
      </c>
      <c r="J437" s="32" t="str">
        <f aca="false">IF(I437="","",IF(I437&lt;0,"Vencido",IF(I437=0,"Vence hoy",IF(I437&lt;=Panel!$C$6,"Por vencer","Vigente"))))</f>
        <v/>
      </c>
      <c r="K437" s="27"/>
      <c r="L437" s="27"/>
      <c r="M437" s="27"/>
      <c r="N437" s="35" t="str">
        <f aca="false">IF(AND(G437&lt;&gt;"",G437&gt;0,K437&lt;&gt;""),K437*365/G437,"")</f>
        <v/>
      </c>
    </row>
    <row r="438" customFormat="false" ht="15" hidden="false" customHeight="false" outlineLevel="0" collapsed="false">
      <c r="A438" s="27"/>
      <c r="B438" s="27"/>
      <c r="C438" s="27"/>
      <c r="D438" s="27"/>
      <c r="E438" s="27"/>
      <c r="F438" s="27"/>
      <c r="G438" s="27"/>
      <c r="H438" s="30" t="str">
        <f aca="false">IF(OR(F438="",G438=""),"",F438+G438)</f>
        <v/>
      </c>
      <c r="I438" s="31" t="str">
        <f aca="true">IF(H438="","",H438-TODAY())</f>
        <v/>
      </c>
      <c r="J438" s="32" t="str">
        <f aca="false">IF(I438="","",IF(I438&lt;0,"Vencido",IF(I438=0,"Vence hoy",IF(I438&lt;=Panel!$C$6,"Por vencer","Vigente"))))</f>
        <v/>
      </c>
      <c r="K438" s="27"/>
      <c r="L438" s="27"/>
      <c r="M438" s="27"/>
      <c r="N438" s="35" t="str">
        <f aca="false">IF(AND(G438&lt;&gt;"",G438&gt;0,K438&lt;&gt;""),K438*365/G438,"")</f>
        <v/>
      </c>
    </row>
    <row r="439" customFormat="false" ht="15" hidden="false" customHeight="false" outlineLevel="0" collapsed="false">
      <c r="A439" s="27"/>
      <c r="B439" s="27"/>
      <c r="C439" s="27"/>
      <c r="D439" s="27"/>
      <c r="E439" s="27"/>
      <c r="F439" s="27"/>
      <c r="G439" s="27"/>
      <c r="H439" s="30" t="str">
        <f aca="false">IF(OR(F439="",G439=""),"",F439+G439)</f>
        <v/>
      </c>
      <c r="I439" s="31" t="str">
        <f aca="true">IF(H439="","",H439-TODAY())</f>
        <v/>
      </c>
      <c r="J439" s="32" t="str">
        <f aca="false">IF(I439="","",IF(I439&lt;0,"Vencido",IF(I439=0,"Vence hoy",IF(I439&lt;=Panel!$C$6,"Por vencer","Vigente"))))</f>
        <v/>
      </c>
      <c r="K439" s="27"/>
      <c r="L439" s="27"/>
      <c r="M439" s="27"/>
      <c r="N439" s="35" t="str">
        <f aca="false">IF(AND(G439&lt;&gt;"",G439&gt;0,K439&lt;&gt;""),K439*365/G439,"")</f>
        <v/>
      </c>
    </row>
    <row r="440" customFormat="false" ht="15" hidden="false" customHeight="false" outlineLevel="0" collapsed="false">
      <c r="A440" s="27"/>
      <c r="B440" s="27"/>
      <c r="C440" s="27"/>
      <c r="D440" s="27"/>
      <c r="E440" s="27"/>
      <c r="F440" s="27"/>
      <c r="G440" s="27"/>
      <c r="H440" s="30" t="str">
        <f aca="false">IF(OR(F440="",G440=""),"",F440+G440)</f>
        <v/>
      </c>
      <c r="I440" s="31" t="str">
        <f aca="true">IF(H440="","",H440-TODAY())</f>
        <v/>
      </c>
      <c r="J440" s="32" t="str">
        <f aca="false">IF(I440="","",IF(I440&lt;0,"Vencido",IF(I440=0,"Vence hoy",IF(I440&lt;=Panel!$C$6,"Por vencer","Vigente"))))</f>
        <v/>
      </c>
      <c r="K440" s="27"/>
      <c r="L440" s="27"/>
      <c r="M440" s="27"/>
      <c r="N440" s="35" t="str">
        <f aca="false">IF(AND(G440&lt;&gt;"",G440&gt;0,K440&lt;&gt;""),K440*365/G440,"")</f>
        <v/>
      </c>
    </row>
    <row r="441" customFormat="false" ht="15" hidden="false" customHeight="false" outlineLevel="0" collapsed="false">
      <c r="A441" s="27"/>
      <c r="B441" s="27"/>
      <c r="C441" s="27"/>
      <c r="D441" s="27"/>
      <c r="E441" s="27"/>
      <c r="F441" s="27"/>
      <c r="G441" s="27"/>
      <c r="H441" s="30" t="str">
        <f aca="false">IF(OR(F441="",G441=""),"",F441+G441)</f>
        <v/>
      </c>
      <c r="I441" s="31" t="str">
        <f aca="true">IF(H441="","",H441-TODAY())</f>
        <v/>
      </c>
      <c r="J441" s="32" t="str">
        <f aca="false">IF(I441="","",IF(I441&lt;0,"Vencido",IF(I441=0,"Vence hoy",IF(I441&lt;=Panel!$C$6,"Por vencer","Vigente"))))</f>
        <v/>
      </c>
      <c r="K441" s="27"/>
      <c r="L441" s="27"/>
      <c r="M441" s="27"/>
      <c r="N441" s="35" t="str">
        <f aca="false">IF(AND(G441&lt;&gt;"",G441&gt;0,K441&lt;&gt;""),K441*365/G441,"")</f>
        <v/>
      </c>
    </row>
    <row r="442" customFormat="false" ht="15" hidden="false" customHeight="false" outlineLevel="0" collapsed="false">
      <c r="A442" s="27"/>
      <c r="B442" s="27"/>
      <c r="C442" s="27"/>
      <c r="D442" s="27"/>
      <c r="E442" s="27"/>
      <c r="F442" s="27"/>
      <c r="G442" s="27"/>
      <c r="H442" s="30" t="str">
        <f aca="false">IF(OR(F442="",G442=""),"",F442+G442)</f>
        <v/>
      </c>
      <c r="I442" s="31" t="str">
        <f aca="true">IF(H442="","",H442-TODAY())</f>
        <v/>
      </c>
      <c r="J442" s="32" t="str">
        <f aca="false">IF(I442="","",IF(I442&lt;0,"Vencido",IF(I442=0,"Vence hoy",IF(I442&lt;=Panel!$C$6,"Por vencer","Vigente"))))</f>
        <v/>
      </c>
      <c r="K442" s="27"/>
      <c r="L442" s="27"/>
      <c r="M442" s="27"/>
      <c r="N442" s="35" t="str">
        <f aca="false">IF(AND(G442&lt;&gt;"",G442&gt;0,K442&lt;&gt;""),K442*365/G442,"")</f>
        <v/>
      </c>
    </row>
    <row r="443" customFormat="false" ht="15" hidden="false" customHeight="false" outlineLevel="0" collapsed="false">
      <c r="A443" s="27"/>
      <c r="B443" s="27"/>
      <c r="C443" s="27"/>
      <c r="D443" s="27"/>
      <c r="E443" s="27"/>
      <c r="F443" s="27"/>
      <c r="G443" s="27"/>
      <c r="H443" s="30" t="str">
        <f aca="false">IF(OR(F443="",G443=""),"",F443+G443)</f>
        <v/>
      </c>
      <c r="I443" s="31" t="str">
        <f aca="true">IF(H443="","",H443-TODAY())</f>
        <v/>
      </c>
      <c r="J443" s="32" t="str">
        <f aca="false">IF(I443="","",IF(I443&lt;0,"Vencido",IF(I443=0,"Vence hoy",IF(I443&lt;=Panel!$C$6,"Por vencer","Vigente"))))</f>
        <v/>
      </c>
      <c r="K443" s="27"/>
      <c r="L443" s="27"/>
      <c r="M443" s="27"/>
      <c r="N443" s="35" t="str">
        <f aca="false">IF(AND(G443&lt;&gt;"",G443&gt;0,K443&lt;&gt;""),K443*365/G443,"")</f>
        <v/>
      </c>
    </row>
    <row r="444" customFormat="false" ht="15" hidden="false" customHeight="false" outlineLevel="0" collapsed="false">
      <c r="A444" s="27"/>
      <c r="B444" s="27"/>
      <c r="C444" s="27"/>
      <c r="D444" s="27"/>
      <c r="E444" s="27"/>
      <c r="F444" s="27"/>
      <c r="G444" s="27"/>
      <c r="H444" s="30" t="str">
        <f aca="false">IF(OR(F444="",G444=""),"",F444+G444)</f>
        <v/>
      </c>
      <c r="I444" s="31" t="str">
        <f aca="true">IF(H444="","",H444-TODAY())</f>
        <v/>
      </c>
      <c r="J444" s="32" t="str">
        <f aca="false">IF(I444="","",IF(I444&lt;0,"Vencido",IF(I444=0,"Vence hoy",IF(I444&lt;=Panel!$C$6,"Por vencer","Vigente"))))</f>
        <v/>
      </c>
      <c r="K444" s="27"/>
      <c r="L444" s="27"/>
      <c r="M444" s="27"/>
      <c r="N444" s="35" t="str">
        <f aca="false">IF(AND(G444&lt;&gt;"",G444&gt;0,K444&lt;&gt;""),K444*365/G444,"")</f>
        <v/>
      </c>
    </row>
    <row r="445" customFormat="false" ht="15" hidden="false" customHeight="false" outlineLevel="0" collapsed="false">
      <c r="A445" s="27"/>
      <c r="B445" s="27"/>
      <c r="C445" s="27"/>
      <c r="D445" s="27"/>
      <c r="E445" s="27"/>
      <c r="F445" s="27"/>
      <c r="G445" s="27"/>
      <c r="H445" s="30" t="str">
        <f aca="false">IF(OR(F445="",G445=""),"",F445+G445)</f>
        <v/>
      </c>
      <c r="I445" s="31" t="str">
        <f aca="true">IF(H445="","",H445-TODAY())</f>
        <v/>
      </c>
      <c r="J445" s="32" t="str">
        <f aca="false">IF(I445="","",IF(I445&lt;0,"Vencido",IF(I445=0,"Vence hoy",IF(I445&lt;=Panel!$C$6,"Por vencer","Vigente"))))</f>
        <v/>
      </c>
      <c r="K445" s="27"/>
      <c r="L445" s="27"/>
      <c r="M445" s="27"/>
      <c r="N445" s="35" t="str">
        <f aca="false">IF(AND(G445&lt;&gt;"",G445&gt;0,K445&lt;&gt;""),K445*365/G445,"")</f>
        <v/>
      </c>
    </row>
    <row r="446" customFormat="false" ht="15" hidden="false" customHeight="false" outlineLevel="0" collapsed="false">
      <c r="A446" s="27"/>
      <c r="B446" s="27"/>
      <c r="C446" s="27"/>
      <c r="D446" s="27"/>
      <c r="E446" s="27"/>
      <c r="F446" s="27"/>
      <c r="G446" s="27"/>
      <c r="H446" s="30" t="str">
        <f aca="false">IF(OR(F446="",G446=""),"",F446+G446)</f>
        <v/>
      </c>
      <c r="I446" s="31" t="str">
        <f aca="true">IF(H446="","",H446-TODAY())</f>
        <v/>
      </c>
      <c r="J446" s="32" t="str">
        <f aca="false">IF(I446="","",IF(I446&lt;0,"Vencido",IF(I446=0,"Vence hoy",IF(I446&lt;=Panel!$C$6,"Por vencer","Vigente"))))</f>
        <v/>
      </c>
      <c r="K446" s="27"/>
      <c r="L446" s="27"/>
      <c r="M446" s="27"/>
      <c r="N446" s="35" t="str">
        <f aca="false">IF(AND(G446&lt;&gt;"",G446&gt;0,K446&lt;&gt;""),K446*365/G446,"")</f>
        <v/>
      </c>
    </row>
    <row r="447" customFormat="false" ht="15" hidden="false" customHeight="false" outlineLevel="0" collapsed="false">
      <c r="A447" s="27"/>
      <c r="B447" s="27"/>
      <c r="C447" s="27"/>
      <c r="D447" s="27"/>
      <c r="E447" s="27"/>
      <c r="F447" s="27"/>
      <c r="G447" s="27"/>
      <c r="H447" s="30" t="str">
        <f aca="false">IF(OR(F447="",G447=""),"",F447+G447)</f>
        <v/>
      </c>
      <c r="I447" s="31" t="str">
        <f aca="true">IF(H447="","",H447-TODAY())</f>
        <v/>
      </c>
      <c r="J447" s="32" t="str">
        <f aca="false">IF(I447="","",IF(I447&lt;0,"Vencido",IF(I447=0,"Vence hoy",IF(I447&lt;=Panel!$C$6,"Por vencer","Vigente"))))</f>
        <v/>
      </c>
      <c r="K447" s="27"/>
      <c r="L447" s="27"/>
      <c r="M447" s="27"/>
      <c r="N447" s="35" t="str">
        <f aca="false">IF(AND(G447&lt;&gt;"",G447&gt;0,K447&lt;&gt;""),K447*365/G447,"")</f>
        <v/>
      </c>
    </row>
    <row r="448" customFormat="false" ht="15" hidden="false" customHeight="false" outlineLevel="0" collapsed="false">
      <c r="A448" s="27"/>
      <c r="B448" s="27"/>
      <c r="C448" s="27"/>
      <c r="D448" s="27"/>
      <c r="E448" s="27"/>
      <c r="F448" s="27"/>
      <c r="G448" s="27"/>
      <c r="H448" s="30" t="str">
        <f aca="false">IF(OR(F448="",G448=""),"",F448+G448)</f>
        <v/>
      </c>
      <c r="I448" s="31" t="str">
        <f aca="true">IF(H448="","",H448-TODAY())</f>
        <v/>
      </c>
      <c r="J448" s="32" t="str">
        <f aca="false">IF(I448="","",IF(I448&lt;0,"Vencido",IF(I448=0,"Vence hoy",IF(I448&lt;=Panel!$C$6,"Por vencer","Vigente"))))</f>
        <v/>
      </c>
      <c r="K448" s="27"/>
      <c r="L448" s="27"/>
      <c r="M448" s="27"/>
      <c r="N448" s="35" t="str">
        <f aca="false">IF(AND(G448&lt;&gt;"",G448&gt;0,K448&lt;&gt;""),K448*365/G448,"")</f>
        <v/>
      </c>
    </row>
    <row r="449" customFormat="false" ht="15" hidden="false" customHeight="false" outlineLevel="0" collapsed="false">
      <c r="A449" s="27"/>
      <c r="B449" s="27"/>
      <c r="C449" s="27"/>
      <c r="D449" s="27"/>
      <c r="E449" s="27"/>
      <c r="F449" s="27"/>
      <c r="G449" s="27"/>
      <c r="H449" s="30" t="str">
        <f aca="false">IF(OR(F449="",G449=""),"",F449+G449)</f>
        <v/>
      </c>
      <c r="I449" s="31" t="str">
        <f aca="true">IF(H449="","",H449-TODAY())</f>
        <v/>
      </c>
      <c r="J449" s="32" t="str">
        <f aca="false">IF(I449="","",IF(I449&lt;0,"Vencido",IF(I449=0,"Vence hoy",IF(I449&lt;=Panel!$C$6,"Por vencer","Vigente"))))</f>
        <v/>
      </c>
      <c r="K449" s="27"/>
      <c r="L449" s="27"/>
      <c r="M449" s="27"/>
      <c r="N449" s="35" t="str">
        <f aca="false">IF(AND(G449&lt;&gt;"",G449&gt;0,K449&lt;&gt;""),K449*365/G449,"")</f>
        <v/>
      </c>
    </row>
    <row r="450" customFormat="false" ht="15" hidden="false" customHeight="false" outlineLevel="0" collapsed="false">
      <c r="A450" s="27"/>
      <c r="B450" s="27"/>
      <c r="C450" s="27"/>
      <c r="D450" s="27"/>
      <c r="E450" s="27"/>
      <c r="F450" s="27"/>
      <c r="G450" s="27"/>
      <c r="H450" s="30" t="str">
        <f aca="false">IF(OR(F450="",G450=""),"",F450+G450)</f>
        <v/>
      </c>
      <c r="I450" s="31" t="str">
        <f aca="true">IF(H450="","",H450-TODAY())</f>
        <v/>
      </c>
      <c r="J450" s="32" t="str">
        <f aca="false">IF(I450="","",IF(I450&lt;0,"Vencido",IF(I450=0,"Vence hoy",IF(I450&lt;=Panel!$C$6,"Por vencer","Vigente"))))</f>
        <v/>
      </c>
      <c r="K450" s="27"/>
      <c r="L450" s="27"/>
      <c r="M450" s="27"/>
      <c r="N450" s="35" t="str">
        <f aca="false">IF(AND(G450&lt;&gt;"",G450&gt;0,K450&lt;&gt;""),K450*365/G450,"")</f>
        <v/>
      </c>
    </row>
    <row r="451" customFormat="false" ht="15" hidden="false" customHeight="false" outlineLevel="0" collapsed="false">
      <c r="A451" s="27"/>
      <c r="B451" s="27"/>
      <c r="C451" s="27"/>
      <c r="D451" s="27"/>
      <c r="E451" s="27"/>
      <c r="F451" s="27"/>
      <c r="G451" s="27"/>
      <c r="H451" s="30" t="str">
        <f aca="false">IF(OR(F451="",G451=""),"",F451+G451)</f>
        <v/>
      </c>
      <c r="I451" s="31" t="str">
        <f aca="true">IF(H451="","",H451-TODAY())</f>
        <v/>
      </c>
      <c r="J451" s="32" t="str">
        <f aca="false">IF(I451="","",IF(I451&lt;0,"Vencido",IF(I451=0,"Vence hoy",IF(I451&lt;=Panel!$C$6,"Por vencer","Vigente"))))</f>
        <v/>
      </c>
      <c r="K451" s="27"/>
      <c r="L451" s="27"/>
      <c r="M451" s="27"/>
      <c r="N451" s="35" t="str">
        <f aca="false">IF(AND(G451&lt;&gt;"",G451&gt;0,K451&lt;&gt;""),K451*365/G451,"")</f>
        <v/>
      </c>
    </row>
    <row r="452" customFormat="false" ht="15" hidden="false" customHeight="false" outlineLevel="0" collapsed="false">
      <c r="A452" s="27"/>
      <c r="B452" s="27"/>
      <c r="C452" s="27"/>
      <c r="D452" s="27"/>
      <c r="E452" s="27"/>
      <c r="F452" s="27"/>
      <c r="G452" s="27"/>
      <c r="H452" s="30" t="str">
        <f aca="false">IF(OR(F452="",G452=""),"",F452+G452)</f>
        <v/>
      </c>
      <c r="I452" s="31" t="str">
        <f aca="true">IF(H452="","",H452-TODAY())</f>
        <v/>
      </c>
      <c r="J452" s="32" t="str">
        <f aca="false">IF(I452="","",IF(I452&lt;0,"Vencido",IF(I452=0,"Vence hoy",IF(I452&lt;=Panel!$C$6,"Por vencer","Vigente"))))</f>
        <v/>
      </c>
      <c r="K452" s="27"/>
      <c r="L452" s="27"/>
      <c r="M452" s="27"/>
      <c r="N452" s="35" t="str">
        <f aca="false">IF(AND(G452&lt;&gt;"",G452&gt;0,K452&lt;&gt;""),K452*365/G452,"")</f>
        <v/>
      </c>
    </row>
    <row r="453" customFormat="false" ht="15" hidden="false" customHeight="false" outlineLevel="0" collapsed="false">
      <c r="A453" s="27"/>
      <c r="B453" s="27"/>
      <c r="C453" s="27"/>
      <c r="D453" s="27"/>
      <c r="E453" s="27"/>
      <c r="F453" s="27"/>
      <c r="G453" s="27"/>
      <c r="H453" s="30" t="str">
        <f aca="false">IF(OR(F453="",G453=""),"",F453+G453)</f>
        <v/>
      </c>
      <c r="I453" s="31" t="str">
        <f aca="true">IF(H453="","",H453-TODAY())</f>
        <v/>
      </c>
      <c r="J453" s="32" t="str">
        <f aca="false">IF(I453="","",IF(I453&lt;0,"Vencido",IF(I453=0,"Vence hoy",IF(I453&lt;=Panel!$C$6,"Por vencer","Vigente"))))</f>
        <v/>
      </c>
      <c r="K453" s="27"/>
      <c r="L453" s="27"/>
      <c r="M453" s="27"/>
      <c r="N453" s="35" t="str">
        <f aca="false">IF(AND(G453&lt;&gt;"",G453&gt;0,K453&lt;&gt;""),K453*365/G453,"")</f>
        <v/>
      </c>
    </row>
    <row r="454" customFormat="false" ht="15" hidden="false" customHeight="false" outlineLevel="0" collapsed="false">
      <c r="A454" s="27"/>
      <c r="B454" s="27"/>
      <c r="C454" s="27"/>
      <c r="D454" s="27"/>
      <c r="E454" s="27"/>
      <c r="F454" s="27"/>
      <c r="G454" s="27"/>
      <c r="H454" s="30" t="str">
        <f aca="false">IF(OR(F454="",G454=""),"",F454+G454)</f>
        <v/>
      </c>
      <c r="I454" s="31" t="str">
        <f aca="true">IF(H454="","",H454-TODAY())</f>
        <v/>
      </c>
      <c r="J454" s="32" t="str">
        <f aca="false">IF(I454="","",IF(I454&lt;0,"Vencido",IF(I454=0,"Vence hoy",IF(I454&lt;=Panel!$C$6,"Por vencer","Vigente"))))</f>
        <v/>
      </c>
      <c r="K454" s="27"/>
      <c r="L454" s="27"/>
      <c r="M454" s="27"/>
      <c r="N454" s="35" t="str">
        <f aca="false">IF(AND(G454&lt;&gt;"",G454&gt;0,K454&lt;&gt;""),K454*365/G454,"")</f>
        <v/>
      </c>
    </row>
    <row r="455" customFormat="false" ht="15" hidden="false" customHeight="false" outlineLevel="0" collapsed="false">
      <c r="A455" s="27"/>
      <c r="B455" s="27"/>
      <c r="C455" s="27"/>
      <c r="D455" s="27"/>
      <c r="E455" s="27"/>
      <c r="F455" s="27"/>
      <c r="G455" s="27"/>
      <c r="H455" s="30" t="str">
        <f aca="false">IF(OR(F455="",G455=""),"",F455+G455)</f>
        <v/>
      </c>
      <c r="I455" s="31" t="str">
        <f aca="true">IF(H455="","",H455-TODAY())</f>
        <v/>
      </c>
      <c r="J455" s="32" t="str">
        <f aca="false">IF(I455="","",IF(I455&lt;0,"Vencido",IF(I455=0,"Vence hoy",IF(I455&lt;=Panel!$C$6,"Por vencer","Vigente"))))</f>
        <v/>
      </c>
      <c r="K455" s="27"/>
      <c r="L455" s="27"/>
      <c r="M455" s="27"/>
      <c r="N455" s="35" t="str">
        <f aca="false">IF(AND(G455&lt;&gt;"",G455&gt;0,K455&lt;&gt;""),K455*365/G455,"")</f>
        <v/>
      </c>
    </row>
    <row r="456" customFormat="false" ht="15" hidden="false" customHeight="false" outlineLevel="0" collapsed="false">
      <c r="A456" s="27"/>
      <c r="B456" s="27"/>
      <c r="C456" s="27"/>
      <c r="D456" s="27"/>
      <c r="E456" s="27"/>
      <c r="F456" s="27"/>
      <c r="G456" s="27"/>
      <c r="H456" s="30" t="str">
        <f aca="false">IF(OR(F456="",G456=""),"",F456+G456)</f>
        <v/>
      </c>
      <c r="I456" s="31" t="str">
        <f aca="true">IF(H456="","",H456-TODAY())</f>
        <v/>
      </c>
      <c r="J456" s="32" t="str">
        <f aca="false">IF(I456="","",IF(I456&lt;0,"Vencido",IF(I456=0,"Vence hoy",IF(I456&lt;=Panel!$C$6,"Por vencer","Vigente"))))</f>
        <v/>
      </c>
      <c r="K456" s="27"/>
      <c r="L456" s="27"/>
      <c r="M456" s="27"/>
      <c r="N456" s="35" t="str">
        <f aca="false">IF(AND(G456&lt;&gt;"",G456&gt;0,K456&lt;&gt;""),K456*365/G456,"")</f>
        <v/>
      </c>
    </row>
    <row r="457" customFormat="false" ht="15" hidden="false" customHeight="false" outlineLevel="0" collapsed="false">
      <c r="A457" s="27"/>
      <c r="B457" s="27"/>
      <c r="C457" s="27"/>
      <c r="D457" s="27"/>
      <c r="E457" s="27"/>
      <c r="F457" s="27"/>
      <c r="G457" s="27"/>
      <c r="H457" s="30" t="str">
        <f aca="false">IF(OR(F457="",G457=""),"",F457+G457)</f>
        <v/>
      </c>
      <c r="I457" s="31" t="str">
        <f aca="true">IF(H457="","",H457-TODAY())</f>
        <v/>
      </c>
      <c r="J457" s="32" t="str">
        <f aca="false">IF(I457="","",IF(I457&lt;0,"Vencido",IF(I457=0,"Vence hoy",IF(I457&lt;=Panel!$C$6,"Por vencer","Vigente"))))</f>
        <v/>
      </c>
      <c r="K457" s="27"/>
      <c r="L457" s="27"/>
      <c r="M457" s="27"/>
      <c r="N457" s="35" t="str">
        <f aca="false">IF(AND(G457&lt;&gt;"",G457&gt;0,K457&lt;&gt;""),K457*365/G457,"")</f>
        <v/>
      </c>
    </row>
    <row r="458" customFormat="false" ht="15" hidden="false" customHeight="false" outlineLevel="0" collapsed="false">
      <c r="A458" s="27"/>
      <c r="B458" s="27"/>
      <c r="C458" s="27"/>
      <c r="D458" s="27"/>
      <c r="E458" s="27"/>
      <c r="F458" s="27"/>
      <c r="G458" s="27"/>
      <c r="H458" s="30" t="str">
        <f aca="false">IF(OR(F458="",G458=""),"",F458+G458)</f>
        <v/>
      </c>
      <c r="I458" s="31" t="str">
        <f aca="true">IF(H458="","",H458-TODAY())</f>
        <v/>
      </c>
      <c r="J458" s="32" t="str">
        <f aca="false">IF(I458="","",IF(I458&lt;0,"Vencido",IF(I458=0,"Vence hoy",IF(I458&lt;=Panel!$C$6,"Por vencer","Vigente"))))</f>
        <v/>
      </c>
      <c r="K458" s="27"/>
      <c r="L458" s="27"/>
      <c r="M458" s="27"/>
      <c r="N458" s="35" t="str">
        <f aca="false">IF(AND(G458&lt;&gt;"",G458&gt;0,K458&lt;&gt;""),K458*365/G458,"")</f>
        <v/>
      </c>
    </row>
    <row r="459" customFormat="false" ht="15" hidden="false" customHeight="false" outlineLevel="0" collapsed="false">
      <c r="A459" s="27"/>
      <c r="B459" s="27"/>
      <c r="C459" s="27"/>
      <c r="D459" s="27"/>
      <c r="E459" s="27"/>
      <c r="F459" s="27"/>
      <c r="G459" s="27"/>
      <c r="H459" s="30" t="str">
        <f aca="false">IF(OR(F459="",G459=""),"",F459+G459)</f>
        <v/>
      </c>
      <c r="I459" s="31" t="str">
        <f aca="true">IF(H459="","",H459-TODAY())</f>
        <v/>
      </c>
      <c r="J459" s="32" t="str">
        <f aca="false">IF(I459="","",IF(I459&lt;0,"Vencido",IF(I459=0,"Vence hoy",IF(I459&lt;=Panel!$C$6,"Por vencer","Vigente"))))</f>
        <v/>
      </c>
      <c r="K459" s="27"/>
      <c r="L459" s="27"/>
      <c r="M459" s="27"/>
      <c r="N459" s="35" t="str">
        <f aca="false">IF(AND(G459&lt;&gt;"",G459&gt;0,K459&lt;&gt;""),K459*365/G459,"")</f>
        <v/>
      </c>
    </row>
    <row r="460" customFormat="false" ht="15" hidden="false" customHeight="false" outlineLevel="0" collapsed="false">
      <c r="A460" s="27"/>
      <c r="B460" s="27"/>
      <c r="C460" s="27"/>
      <c r="D460" s="27"/>
      <c r="E460" s="27"/>
      <c r="F460" s="27"/>
      <c r="G460" s="27"/>
      <c r="H460" s="30" t="str">
        <f aca="false">IF(OR(F460="",G460=""),"",F460+G460)</f>
        <v/>
      </c>
      <c r="I460" s="31" t="str">
        <f aca="true">IF(H460="","",H460-TODAY())</f>
        <v/>
      </c>
      <c r="J460" s="32" t="str">
        <f aca="false">IF(I460="","",IF(I460&lt;0,"Vencido",IF(I460=0,"Vence hoy",IF(I460&lt;=Panel!$C$6,"Por vencer","Vigente"))))</f>
        <v/>
      </c>
      <c r="K460" s="27"/>
      <c r="L460" s="27"/>
      <c r="M460" s="27"/>
      <c r="N460" s="35" t="str">
        <f aca="false">IF(AND(G460&lt;&gt;"",G460&gt;0,K460&lt;&gt;""),K460*365/G460,"")</f>
        <v/>
      </c>
    </row>
    <row r="461" customFormat="false" ht="15" hidden="false" customHeight="false" outlineLevel="0" collapsed="false">
      <c r="A461" s="27"/>
      <c r="B461" s="27"/>
      <c r="C461" s="27"/>
      <c r="D461" s="27"/>
      <c r="E461" s="27"/>
      <c r="F461" s="27"/>
      <c r="G461" s="27"/>
      <c r="H461" s="30" t="str">
        <f aca="false">IF(OR(F461="",G461=""),"",F461+G461)</f>
        <v/>
      </c>
      <c r="I461" s="31" t="str">
        <f aca="true">IF(H461="","",H461-TODAY())</f>
        <v/>
      </c>
      <c r="J461" s="32" t="str">
        <f aca="false">IF(I461="","",IF(I461&lt;0,"Vencido",IF(I461=0,"Vence hoy",IF(I461&lt;=Panel!$C$6,"Por vencer","Vigente"))))</f>
        <v/>
      </c>
      <c r="K461" s="27"/>
      <c r="L461" s="27"/>
      <c r="M461" s="27"/>
      <c r="N461" s="35" t="str">
        <f aca="false">IF(AND(G461&lt;&gt;"",G461&gt;0,K461&lt;&gt;""),K461*365/G461,"")</f>
        <v/>
      </c>
    </row>
    <row r="462" customFormat="false" ht="15" hidden="false" customHeight="false" outlineLevel="0" collapsed="false">
      <c r="A462" s="27"/>
      <c r="B462" s="27"/>
      <c r="C462" s="27"/>
      <c r="D462" s="27"/>
      <c r="E462" s="27"/>
      <c r="F462" s="27"/>
      <c r="G462" s="27"/>
      <c r="H462" s="30" t="str">
        <f aca="false">IF(OR(F462="",G462=""),"",F462+G462)</f>
        <v/>
      </c>
      <c r="I462" s="31" t="str">
        <f aca="true">IF(H462="","",H462-TODAY())</f>
        <v/>
      </c>
      <c r="J462" s="32" t="str">
        <f aca="false">IF(I462="","",IF(I462&lt;0,"Vencido",IF(I462=0,"Vence hoy",IF(I462&lt;=Panel!$C$6,"Por vencer","Vigente"))))</f>
        <v/>
      </c>
      <c r="K462" s="27"/>
      <c r="L462" s="27"/>
      <c r="M462" s="27"/>
      <c r="N462" s="35" t="str">
        <f aca="false">IF(AND(G462&lt;&gt;"",G462&gt;0,K462&lt;&gt;""),K462*365/G462,"")</f>
        <v/>
      </c>
    </row>
    <row r="463" customFormat="false" ht="15" hidden="false" customHeight="false" outlineLevel="0" collapsed="false">
      <c r="A463" s="27"/>
      <c r="B463" s="27"/>
      <c r="C463" s="27"/>
      <c r="D463" s="27"/>
      <c r="E463" s="27"/>
      <c r="F463" s="27"/>
      <c r="G463" s="27"/>
      <c r="H463" s="30" t="str">
        <f aca="false">IF(OR(F463="",G463=""),"",F463+G463)</f>
        <v/>
      </c>
      <c r="I463" s="31" t="str">
        <f aca="true">IF(H463="","",H463-TODAY())</f>
        <v/>
      </c>
      <c r="J463" s="32" t="str">
        <f aca="false">IF(I463="","",IF(I463&lt;0,"Vencido",IF(I463=0,"Vence hoy",IF(I463&lt;=Panel!$C$6,"Por vencer","Vigente"))))</f>
        <v/>
      </c>
      <c r="K463" s="27"/>
      <c r="L463" s="27"/>
      <c r="M463" s="27"/>
      <c r="N463" s="35" t="str">
        <f aca="false">IF(AND(G463&lt;&gt;"",G463&gt;0,K463&lt;&gt;""),K463*365/G463,"")</f>
        <v/>
      </c>
    </row>
    <row r="464" customFormat="false" ht="15" hidden="false" customHeight="false" outlineLevel="0" collapsed="false">
      <c r="A464" s="27"/>
      <c r="B464" s="27"/>
      <c r="C464" s="27"/>
      <c r="D464" s="27"/>
      <c r="E464" s="27"/>
      <c r="F464" s="27"/>
      <c r="G464" s="27"/>
      <c r="H464" s="30" t="str">
        <f aca="false">IF(OR(F464="",G464=""),"",F464+G464)</f>
        <v/>
      </c>
      <c r="I464" s="31" t="str">
        <f aca="true">IF(H464="","",H464-TODAY())</f>
        <v/>
      </c>
      <c r="J464" s="32" t="str">
        <f aca="false">IF(I464="","",IF(I464&lt;0,"Vencido",IF(I464=0,"Vence hoy",IF(I464&lt;=Panel!$C$6,"Por vencer","Vigente"))))</f>
        <v/>
      </c>
      <c r="K464" s="27"/>
      <c r="L464" s="27"/>
      <c r="M464" s="27"/>
      <c r="N464" s="35" t="str">
        <f aca="false">IF(AND(G464&lt;&gt;"",G464&gt;0,K464&lt;&gt;""),K464*365/G464,"")</f>
        <v/>
      </c>
    </row>
    <row r="465" customFormat="false" ht="15" hidden="false" customHeight="false" outlineLevel="0" collapsed="false">
      <c r="A465" s="27"/>
      <c r="B465" s="27"/>
      <c r="C465" s="27"/>
      <c r="D465" s="27"/>
      <c r="E465" s="27"/>
      <c r="F465" s="27"/>
      <c r="G465" s="27"/>
      <c r="H465" s="30" t="str">
        <f aca="false">IF(OR(F465="",G465=""),"",F465+G465)</f>
        <v/>
      </c>
      <c r="I465" s="31" t="str">
        <f aca="true">IF(H465="","",H465-TODAY())</f>
        <v/>
      </c>
      <c r="J465" s="32" t="str">
        <f aca="false">IF(I465="","",IF(I465&lt;0,"Vencido",IF(I465=0,"Vence hoy",IF(I465&lt;=Panel!$C$6,"Por vencer","Vigente"))))</f>
        <v/>
      </c>
      <c r="K465" s="27"/>
      <c r="L465" s="27"/>
      <c r="M465" s="27"/>
      <c r="N465" s="35" t="str">
        <f aca="false">IF(AND(G465&lt;&gt;"",G465&gt;0,K465&lt;&gt;""),K465*365/G465,"")</f>
        <v/>
      </c>
    </row>
    <row r="466" customFormat="false" ht="15" hidden="false" customHeight="false" outlineLevel="0" collapsed="false">
      <c r="A466" s="27"/>
      <c r="B466" s="27"/>
      <c r="C466" s="27"/>
      <c r="D466" s="27"/>
      <c r="E466" s="27"/>
      <c r="F466" s="27"/>
      <c r="G466" s="27"/>
      <c r="H466" s="30" t="str">
        <f aca="false">IF(OR(F466="",G466=""),"",F466+G466)</f>
        <v/>
      </c>
      <c r="I466" s="31" t="str">
        <f aca="true">IF(H466="","",H466-TODAY())</f>
        <v/>
      </c>
      <c r="J466" s="32" t="str">
        <f aca="false">IF(I466="","",IF(I466&lt;0,"Vencido",IF(I466=0,"Vence hoy",IF(I466&lt;=Panel!$C$6,"Por vencer","Vigente"))))</f>
        <v/>
      </c>
      <c r="K466" s="27"/>
      <c r="L466" s="27"/>
      <c r="M466" s="27"/>
      <c r="N466" s="35" t="str">
        <f aca="false">IF(AND(G466&lt;&gt;"",G466&gt;0,K466&lt;&gt;""),K466*365/G466,"")</f>
        <v/>
      </c>
    </row>
    <row r="467" customFormat="false" ht="15" hidden="false" customHeight="false" outlineLevel="0" collapsed="false">
      <c r="A467" s="27"/>
      <c r="B467" s="27"/>
      <c r="C467" s="27"/>
      <c r="D467" s="27"/>
      <c r="E467" s="27"/>
      <c r="F467" s="27"/>
      <c r="G467" s="27"/>
      <c r="H467" s="30" t="str">
        <f aca="false">IF(OR(F467="",G467=""),"",F467+G467)</f>
        <v/>
      </c>
      <c r="I467" s="31" t="str">
        <f aca="true">IF(H467="","",H467-TODAY())</f>
        <v/>
      </c>
      <c r="J467" s="32" t="str">
        <f aca="false">IF(I467="","",IF(I467&lt;0,"Vencido",IF(I467=0,"Vence hoy",IF(I467&lt;=Panel!$C$6,"Por vencer","Vigente"))))</f>
        <v/>
      </c>
      <c r="K467" s="27"/>
      <c r="L467" s="27"/>
      <c r="M467" s="27"/>
      <c r="N467" s="35" t="str">
        <f aca="false">IF(AND(G467&lt;&gt;"",G467&gt;0,K467&lt;&gt;""),K467*365/G467,"")</f>
        <v/>
      </c>
    </row>
    <row r="468" customFormat="false" ht="15" hidden="false" customHeight="false" outlineLevel="0" collapsed="false">
      <c r="A468" s="27"/>
      <c r="B468" s="27"/>
      <c r="C468" s="27"/>
      <c r="D468" s="27"/>
      <c r="E468" s="27"/>
      <c r="F468" s="27"/>
      <c r="G468" s="27"/>
      <c r="H468" s="30" t="str">
        <f aca="false">IF(OR(F468="",G468=""),"",F468+G468)</f>
        <v/>
      </c>
      <c r="I468" s="31" t="str">
        <f aca="true">IF(H468="","",H468-TODAY())</f>
        <v/>
      </c>
      <c r="J468" s="32" t="str">
        <f aca="false">IF(I468="","",IF(I468&lt;0,"Vencido",IF(I468=0,"Vence hoy",IF(I468&lt;=Panel!$C$6,"Por vencer","Vigente"))))</f>
        <v/>
      </c>
      <c r="K468" s="27"/>
      <c r="L468" s="27"/>
      <c r="M468" s="27"/>
      <c r="N468" s="35" t="str">
        <f aca="false">IF(AND(G468&lt;&gt;"",G468&gt;0,K468&lt;&gt;""),K468*365/G468,"")</f>
        <v/>
      </c>
    </row>
    <row r="469" customFormat="false" ht="15" hidden="false" customHeight="false" outlineLevel="0" collapsed="false">
      <c r="A469" s="27"/>
      <c r="B469" s="27"/>
      <c r="C469" s="27"/>
      <c r="D469" s="27"/>
      <c r="E469" s="27"/>
      <c r="F469" s="27"/>
      <c r="G469" s="27"/>
      <c r="H469" s="30" t="str">
        <f aca="false">IF(OR(F469="",G469=""),"",F469+G469)</f>
        <v/>
      </c>
      <c r="I469" s="31" t="str">
        <f aca="true">IF(H469="","",H469-TODAY())</f>
        <v/>
      </c>
      <c r="J469" s="32" t="str">
        <f aca="false">IF(I469="","",IF(I469&lt;0,"Vencido",IF(I469=0,"Vence hoy",IF(I469&lt;=Panel!$C$6,"Por vencer","Vigente"))))</f>
        <v/>
      </c>
      <c r="K469" s="27"/>
      <c r="L469" s="27"/>
      <c r="M469" s="27"/>
      <c r="N469" s="35" t="str">
        <f aca="false">IF(AND(G469&lt;&gt;"",G469&gt;0,K469&lt;&gt;""),K469*365/G469,"")</f>
        <v/>
      </c>
    </row>
    <row r="470" customFormat="false" ht="15" hidden="false" customHeight="false" outlineLevel="0" collapsed="false">
      <c r="A470" s="27"/>
      <c r="B470" s="27"/>
      <c r="C470" s="27"/>
      <c r="D470" s="27"/>
      <c r="E470" s="27"/>
      <c r="F470" s="27"/>
      <c r="G470" s="27"/>
      <c r="H470" s="30" t="str">
        <f aca="false">IF(OR(F470="",G470=""),"",F470+G470)</f>
        <v/>
      </c>
      <c r="I470" s="31" t="str">
        <f aca="true">IF(H470="","",H470-TODAY())</f>
        <v/>
      </c>
      <c r="J470" s="32" t="str">
        <f aca="false">IF(I470="","",IF(I470&lt;0,"Vencido",IF(I470=0,"Vence hoy",IF(I470&lt;=Panel!$C$6,"Por vencer","Vigente"))))</f>
        <v/>
      </c>
      <c r="K470" s="27"/>
      <c r="L470" s="27"/>
      <c r="M470" s="27"/>
      <c r="N470" s="35" t="str">
        <f aca="false">IF(AND(G470&lt;&gt;"",G470&gt;0,K470&lt;&gt;""),K470*365/G470,"")</f>
        <v/>
      </c>
    </row>
    <row r="471" customFormat="false" ht="15" hidden="false" customHeight="false" outlineLevel="0" collapsed="false">
      <c r="A471" s="27"/>
      <c r="B471" s="27"/>
      <c r="C471" s="27"/>
      <c r="D471" s="27"/>
      <c r="E471" s="27"/>
      <c r="F471" s="27"/>
      <c r="G471" s="27"/>
      <c r="H471" s="30" t="str">
        <f aca="false">IF(OR(F471="",G471=""),"",F471+G471)</f>
        <v/>
      </c>
      <c r="I471" s="31" t="str">
        <f aca="true">IF(H471="","",H471-TODAY())</f>
        <v/>
      </c>
      <c r="J471" s="32" t="str">
        <f aca="false">IF(I471="","",IF(I471&lt;0,"Vencido",IF(I471=0,"Vence hoy",IF(I471&lt;=Panel!$C$6,"Por vencer","Vigente"))))</f>
        <v/>
      </c>
      <c r="K471" s="27"/>
      <c r="L471" s="27"/>
      <c r="M471" s="27"/>
      <c r="N471" s="35" t="str">
        <f aca="false">IF(AND(G471&lt;&gt;"",G471&gt;0,K471&lt;&gt;""),K471*365/G471,"")</f>
        <v/>
      </c>
    </row>
    <row r="472" customFormat="false" ht="15" hidden="false" customHeight="false" outlineLevel="0" collapsed="false">
      <c r="A472" s="27"/>
      <c r="B472" s="27"/>
      <c r="C472" s="27"/>
      <c r="D472" s="27"/>
      <c r="E472" s="27"/>
      <c r="F472" s="27"/>
      <c r="G472" s="27"/>
      <c r="H472" s="30" t="str">
        <f aca="false">IF(OR(F472="",G472=""),"",F472+G472)</f>
        <v/>
      </c>
      <c r="I472" s="31" t="str">
        <f aca="true">IF(H472="","",H472-TODAY())</f>
        <v/>
      </c>
      <c r="J472" s="32" t="str">
        <f aca="false">IF(I472="","",IF(I472&lt;0,"Vencido",IF(I472=0,"Vence hoy",IF(I472&lt;=Panel!$C$6,"Por vencer","Vigente"))))</f>
        <v/>
      </c>
      <c r="K472" s="27"/>
      <c r="L472" s="27"/>
      <c r="M472" s="27"/>
      <c r="N472" s="35" t="str">
        <f aca="false">IF(AND(G472&lt;&gt;"",G472&gt;0,K472&lt;&gt;""),K472*365/G472,"")</f>
        <v/>
      </c>
    </row>
    <row r="473" customFormat="false" ht="15" hidden="false" customHeight="false" outlineLevel="0" collapsed="false">
      <c r="A473" s="27"/>
      <c r="B473" s="27"/>
      <c r="C473" s="27"/>
      <c r="D473" s="27"/>
      <c r="E473" s="27"/>
      <c r="F473" s="27"/>
      <c r="G473" s="27"/>
      <c r="H473" s="30" t="str">
        <f aca="false">IF(OR(F473="",G473=""),"",F473+G473)</f>
        <v/>
      </c>
      <c r="I473" s="31" t="str">
        <f aca="true">IF(H473="","",H473-TODAY())</f>
        <v/>
      </c>
      <c r="J473" s="32" t="str">
        <f aca="false">IF(I473="","",IF(I473&lt;0,"Vencido",IF(I473=0,"Vence hoy",IF(I473&lt;=Panel!$C$6,"Por vencer","Vigente"))))</f>
        <v/>
      </c>
      <c r="K473" s="27"/>
      <c r="L473" s="27"/>
      <c r="M473" s="27"/>
      <c r="N473" s="35" t="str">
        <f aca="false">IF(AND(G473&lt;&gt;"",G473&gt;0,K473&lt;&gt;""),K473*365/G473,"")</f>
        <v/>
      </c>
    </row>
    <row r="474" customFormat="false" ht="15" hidden="false" customHeight="false" outlineLevel="0" collapsed="false">
      <c r="A474" s="27"/>
      <c r="B474" s="27"/>
      <c r="C474" s="27"/>
      <c r="D474" s="27"/>
      <c r="E474" s="27"/>
      <c r="F474" s="27"/>
      <c r="G474" s="27"/>
      <c r="H474" s="30" t="str">
        <f aca="false">IF(OR(F474="",G474=""),"",F474+G474)</f>
        <v/>
      </c>
      <c r="I474" s="31" t="str">
        <f aca="true">IF(H474="","",H474-TODAY())</f>
        <v/>
      </c>
      <c r="J474" s="32" t="str">
        <f aca="false">IF(I474="","",IF(I474&lt;0,"Vencido",IF(I474=0,"Vence hoy",IF(I474&lt;=Panel!$C$6,"Por vencer","Vigente"))))</f>
        <v/>
      </c>
      <c r="K474" s="27"/>
      <c r="L474" s="27"/>
      <c r="M474" s="27"/>
      <c r="N474" s="35" t="str">
        <f aca="false">IF(AND(G474&lt;&gt;"",G474&gt;0,K474&lt;&gt;""),K474*365/G474,"")</f>
        <v/>
      </c>
    </row>
    <row r="475" customFormat="false" ht="15" hidden="false" customHeight="false" outlineLevel="0" collapsed="false">
      <c r="A475" s="27"/>
      <c r="B475" s="27"/>
      <c r="C475" s="27"/>
      <c r="D475" s="27"/>
      <c r="E475" s="27"/>
      <c r="F475" s="27"/>
      <c r="G475" s="27"/>
      <c r="H475" s="30" t="str">
        <f aca="false">IF(OR(F475="",G475=""),"",F475+G475)</f>
        <v/>
      </c>
      <c r="I475" s="31" t="str">
        <f aca="true">IF(H475="","",H475-TODAY())</f>
        <v/>
      </c>
      <c r="J475" s="32" t="str">
        <f aca="false">IF(I475="","",IF(I475&lt;0,"Vencido",IF(I475=0,"Vence hoy",IF(I475&lt;=Panel!$C$6,"Por vencer","Vigente"))))</f>
        <v/>
      </c>
      <c r="K475" s="27"/>
      <c r="L475" s="27"/>
      <c r="M475" s="27"/>
      <c r="N475" s="35" t="str">
        <f aca="false">IF(AND(G475&lt;&gt;"",G475&gt;0,K475&lt;&gt;""),K475*365/G475,"")</f>
        <v/>
      </c>
    </row>
    <row r="476" customFormat="false" ht="15" hidden="false" customHeight="false" outlineLevel="0" collapsed="false">
      <c r="A476" s="27"/>
      <c r="B476" s="27"/>
      <c r="C476" s="27"/>
      <c r="D476" s="27"/>
      <c r="E476" s="27"/>
      <c r="F476" s="27"/>
      <c r="G476" s="27"/>
      <c r="H476" s="30" t="str">
        <f aca="false">IF(OR(F476="",G476=""),"",F476+G476)</f>
        <v/>
      </c>
      <c r="I476" s="31" t="str">
        <f aca="true">IF(H476="","",H476-TODAY())</f>
        <v/>
      </c>
      <c r="J476" s="32" t="str">
        <f aca="false">IF(I476="","",IF(I476&lt;0,"Vencido",IF(I476=0,"Vence hoy",IF(I476&lt;=Panel!$C$6,"Por vencer","Vigente"))))</f>
        <v/>
      </c>
      <c r="K476" s="27"/>
      <c r="L476" s="27"/>
      <c r="M476" s="27"/>
      <c r="N476" s="35" t="str">
        <f aca="false">IF(AND(G476&lt;&gt;"",G476&gt;0,K476&lt;&gt;""),K476*365/G476,"")</f>
        <v/>
      </c>
    </row>
    <row r="477" customFormat="false" ht="15" hidden="false" customHeight="false" outlineLevel="0" collapsed="false">
      <c r="A477" s="27"/>
      <c r="B477" s="27"/>
      <c r="C477" s="27"/>
      <c r="D477" s="27"/>
      <c r="E477" s="27"/>
      <c r="F477" s="27"/>
      <c r="G477" s="27"/>
      <c r="H477" s="30" t="str">
        <f aca="false">IF(OR(F477="",G477=""),"",F477+G477)</f>
        <v/>
      </c>
      <c r="I477" s="31" t="str">
        <f aca="true">IF(H477="","",H477-TODAY())</f>
        <v/>
      </c>
      <c r="J477" s="32" t="str">
        <f aca="false">IF(I477="","",IF(I477&lt;0,"Vencido",IF(I477=0,"Vence hoy",IF(I477&lt;=Panel!$C$6,"Por vencer","Vigente"))))</f>
        <v/>
      </c>
      <c r="K477" s="27"/>
      <c r="L477" s="27"/>
      <c r="M477" s="27"/>
      <c r="N477" s="35" t="str">
        <f aca="false">IF(AND(G477&lt;&gt;"",G477&gt;0,K477&lt;&gt;""),K477*365/G477,"")</f>
        <v/>
      </c>
    </row>
    <row r="478" customFormat="false" ht="15" hidden="false" customHeight="false" outlineLevel="0" collapsed="false">
      <c r="A478" s="27"/>
      <c r="B478" s="27"/>
      <c r="C478" s="27"/>
      <c r="D478" s="27"/>
      <c r="E478" s="27"/>
      <c r="F478" s="27"/>
      <c r="G478" s="27"/>
      <c r="H478" s="30" t="str">
        <f aca="false">IF(OR(F478="",G478=""),"",F478+G478)</f>
        <v/>
      </c>
      <c r="I478" s="31" t="str">
        <f aca="true">IF(H478="","",H478-TODAY())</f>
        <v/>
      </c>
      <c r="J478" s="32" t="str">
        <f aca="false">IF(I478="","",IF(I478&lt;0,"Vencido",IF(I478=0,"Vence hoy",IF(I478&lt;=Panel!$C$6,"Por vencer","Vigente"))))</f>
        <v/>
      </c>
      <c r="K478" s="27"/>
      <c r="L478" s="27"/>
      <c r="M478" s="27"/>
      <c r="N478" s="35" t="str">
        <f aca="false">IF(AND(G478&lt;&gt;"",G478&gt;0,K478&lt;&gt;""),K478*365/G478,"")</f>
        <v/>
      </c>
    </row>
    <row r="479" customFormat="false" ht="15" hidden="false" customHeight="false" outlineLevel="0" collapsed="false">
      <c r="A479" s="27"/>
      <c r="B479" s="27"/>
      <c r="C479" s="27"/>
      <c r="D479" s="27"/>
      <c r="E479" s="27"/>
      <c r="F479" s="27"/>
      <c r="G479" s="27"/>
      <c r="H479" s="30" t="str">
        <f aca="false">IF(OR(F479="",G479=""),"",F479+G479)</f>
        <v/>
      </c>
      <c r="I479" s="31" t="str">
        <f aca="true">IF(H479="","",H479-TODAY())</f>
        <v/>
      </c>
      <c r="J479" s="32" t="str">
        <f aca="false">IF(I479="","",IF(I479&lt;0,"Vencido",IF(I479=0,"Vence hoy",IF(I479&lt;=Panel!$C$6,"Por vencer","Vigente"))))</f>
        <v/>
      </c>
      <c r="K479" s="27"/>
      <c r="L479" s="27"/>
      <c r="M479" s="27"/>
      <c r="N479" s="35" t="str">
        <f aca="false">IF(AND(G479&lt;&gt;"",G479&gt;0,K479&lt;&gt;""),K479*365/G479,"")</f>
        <v/>
      </c>
    </row>
    <row r="480" customFormat="false" ht="15" hidden="false" customHeight="false" outlineLevel="0" collapsed="false">
      <c r="A480" s="27"/>
      <c r="B480" s="27"/>
      <c r="C480" s="27"/>
      <c r="D480" s="27"/>
      <c r="E480" s="27"/>
      <c r="F480" s="27"/>
      <c r="G480" s="27"/>
      <c r="H480" s="30" t="str">
        <f aca="false">IF(OR(F480="",G480=""),"",F480+G480)</f>
        <v/>
      </c>
      <c r="I480" s="31" t="str">
        <f aca="true">IF(H480="","",H480-TODAY())</f>
        <v/>
      </c>
      <c r="J480" s="32" t="str">
        <f aca="false">IF(I480="","",IF(I480&lt;0,"Vencido",IF(I480=0,"Vence hoy",IF(I480&lt;=Panel!$C$6,"Por vencer","Vigente"))))</f>
        <v/>
      </c>
      <c r="K480" s="27"/>
      <c r="L480" s="27"/>
      <c r="M480" s="27"/>
      <c r="N480" s="35" t="str">
        <f aca="false">IF(AND(G480&lt;&gt;"",G480&gt;0,K480&lt;&gt;""),K480*365/G480,"")</f>
        <v/>
      </c>
    </row>
    <row r="481" customFormat="false" ht="15" hidden="false" customHeight="false" outlineLevel="0" collapsed="false">
      <c r="A481" s="27"/>
      <c r="B481" s="27"/>
      <c r="C481" s="27"/>
      <c r="D481" s="27"/>
      <c r="E481" s="27"/>
      <c r="F481" s="27"/>
      <c r="G481" s="27"/>
      <c r="H481" s="30" t="str">
        <f aca="false">IF(OR(F481="",G481=""),"",F481+G481)</f>
        <v/>
      </c>
      <c r="I481" s="31" t="str">
        <f aca="true">IF(H481="","",H481-TODAY())</f>
        <v/>
      </c>
      <c r="J481" s="32" t="str">
        <f aca="false">IF(I481="","",IF(I481&lt;0,"Vencido",IF(I481=0,"Vence hoy",IF(I481&lt;=Panel!$C$6,"Por vencer","Vigente"))))</f>
        <v/>
      </c>
      <c r="K481" s="27"/>
      <c r="L481" s="27"/>
      <c r="M481" s="27"/>
      <c r="N481" s="35" t="str">
        <f aca="false">IF(AND(G481&lt;&gt;"",G481&gt;0,K481&lt;&gt;""),K481*365/G481,"")</f>
        <v/>
      </c>
    </row>
    <row r="482" customFormat="false" ht="15" hidden="false" customHeight="false" outlineLevel="0" collapsed="false">
      <c r="A482" s="27"/>
      <c r="B482" s="27"/>
      <c r="C482" s="27"/>
      <c r="D482" s="27"/>
      <c r="E482" s="27"/>
      <c r="F482" s="27"/>
      <c r="G482" s="27"/>
      <c r="H482" s="30" t="str">
        <f aca="false">IF(OR(F482="",G482=""),"",F482+G482)</f>
        <v/>
      </c>
      <c r="I482" s="31" t="str">
        <f aca="true">IF(H482="","",H482-TODAY())</f>
        <v/>
      </c>
      <c r="J482" s="32" t="str">
        <f aca="false">IF(I482="","",IF(I482&lt;0,"Vencido",IF(I482=0,"Vence hoy",IF(I482&lt;=Panel!$C$6,"Por vencer","Vigente"))))</f>
        <v/>
      </c>
      <c r="K482" s="27"/>
      <c r="L482" s="27"/>
      <c r="M482" s="27"/>
      <c r="N482" s="35" t="str">
        <f aca="false">IF(AND(G482&lt;&gt;"",G482&gt;0,K482&lt;&gt;""),K482*365/G482,"")</f>
        <v/>
      </c>
    </row>
    <row r="483" customFormat="false" ht="15" hidden="false" customHeight="false" outlineLevel="0" collapsed="false">
      <c r="A483" s="27"/>
      <c r="B483" s="27"/>
      <c r="C483" s="27"/>
      <c r="D483" s="27"/>
      <c r="E483" s="27"/>
      <c r="F483" s="27"/>
      <c r="G483" s="27"/>
      <c r="H483" s="30" t="str">
        <f aca="false">IF(OR(F483="",G483=""),"",F483+G483)</f>
        <v/>
      </c>
      <c r="I483" s="31" t="str">
        <f aca="true">IF(H483="","",H483-TODAY())</f>
        <v/>
      </c>
      <c r="J483" s="32" t="str">
        <f aca="false">IF(I483="","",IF(I483&lt;0,"Vencido",IF(I483=0,"Vence hoy",IF(I483&lt;=Panel!$C$6,"Por vencer","Vigente"))))</f>
        <v/>
      </c>
      <c r="K483" s="27"/>
      <c r="L483" s="27"/>
      <c r="M483" s="27"/>
      <c r="N483" s="35" t="str">
        <f aca="false">IF(AND(G483&lt;&gt;"",G483&gt;0,K483&lt;&gt;""),K483*365/G483,"")</f>
        <v/>
      </c>
    </row>
    <row r="484" customFormat="false" ht="15" hidden="false" customHeight="false" outlineLevel="0" collapsed="false">
      <c r="A484" s="27"/>
      <c r="B484" s="27"/>
      <c r="C484" s="27"/>
      <c r="D484" s="27"/>
      <c r="E484" s="27"/>
      <c r="F484" s="27"/>
      <c r="G484" s="27"/>
      <c r="H484" s="30" t="str">
        <f aca="false">IF(OR(F484="",G484=""),"",F484+G484)</f>
        <v/>
      </c>
      <c r="I484" s="31" t="str">
        <f aca="true">IF(H484="","",H484-TODAY())</f>
        <v/>
      </c>
      <c r="J484" s="32" t="str">
        <f aca="false">IF(I484="","",IF(I484&lt;0,"Vencido",IF(I484=0,"Vence hoy",IF(I484&lt;=Panel!$C$6,"Por vencer","Vigente"))))</f>
        <v/>
      </c>
      <c r="K484" s="27"/>
      <c r="L484" s="27"/>
      <c r="M484" s="27"/>
      <c r="N484" s="35" t="str">
        <f aca="false">IF(AND(G484&lt;&gt;"",G484&gt;0,K484&lt;&gt;""),K484*365/G484,"")</f>
        <v/>
      </c>
    </row>
    <row r="485" customFormat="false" ht="15" hidden="false" customHeight="false" outlineLevel="0" collapsed="false">
      <c r="A485" s="27"/>
      <c r="B485" s="27"/>
      <c r="C485" s="27"/>
      <c r="D485" s="27"/>
      <c r="E485" s="27"/>
      <c r="F485" s="27"/>
      <c r="G485" s="27"/>
      <c r="H485" s="30" t="str">
        <f aca="false">IF(OR(F485="",G485=""),"",F485+G485)</f>
        <v/>
      </c>
      <c r="I485" s="31" t="str">
        <f aca="true">IF(H485="","",H485-TODAY())</f>
        <v/>
      </c>
      <c r="J485" s="32" t="str">
        <f aca="false">IF(I485="","",IF(I485&lt;0,"Vencido",IF(I485=0,"Vence hoy",IF(I485&lt;=Panel!$C$6,"Por vencer","Vigente"))))</f>
        <v/>
      </c>
      <c r="K485" s="27"/>
      <c r="L485" s="27"/>
      <c r="M485" s="27"/>
      <c r="N485" s="35" t="str">
        <f aca="false">IF(AND(G485&lt;&gt;"",G485&gt;0,K485&lt;&gt;""),K485*365/G485,"")</f>
        <v/>
      </c>
    </row>
    <row r="486" customFormat="false" ht="15" hidden="false" customHeight="false" outlineLevel="0" collapsed="false">
      <c r="A486" s="27"/>
      <c r="B486" s="27"/>
      <c r="C486" s="27"/>
      <c r="D486" s="27"/>
      <c r="E486" s="27"/>
      <c r="F486" s="27"/>
      <c r="G486" s="27"/>
      <c r="H486" s="30" t="str">
        <f aca="false">IF(OR(F486="",G486=""),"",F486+G486)</f>
        <v/>
      </c>
      <c r="I486" s="31" t="str">
        <f aca="true">IF(H486="","",H486-TODAY())</f>
        <v/>
      </c>
      <c r="J486" s="32" t="str">
        <f aca="false">IF(I486="","",IF(I486&lt;0,"Vencido",IF(I486=0,"Vence hoy",IF(I486&lt;=Panel!$C$6,"Por vencer","Vigente"))))</f>
        <v/>
      </c>
      <c r="K486" s="27"/>
      <c r="L486" s="27"/>
      <c r="M486" s="27"/>
      <c r="N486" s="35" t="str">
        <f aca="false">IF(AND(G486&lt;&gt;"",G486&gt;0,K486&lt;&gt;""),K486*365/G486,"")</f>
        <v/>
      </c>
    </row>
    <row r="487" customFormat="false" ht="15" hidden="false" customHeight="false" outlineLevel="0" collapsed="false">
      <c r="A487" s="27"/>
      <c r="B487" s="27"/>
      <c r="C487" s="27"/>
      <c r="D487" s="27"/>
      <c r="E487" s="27"/>
      <c r="F487" s="27"/>
      <c r="G487" s="27"/>
      <c r="H487" s="30" t="str">
        <f aca="false">IF(OR(F487="",G487=""),"",F487+G487)</f>
        <v/>
      </c>
      <c r="I487" s="31" t="str">
        <f aca="true">IF(H487="","",H487-TODAY())</f>
        <v/>
      </c>
      <c r="J487" s="32" t="str">
        <f aca="false">IF(I487="","",IF(I487&lt;0,"Vencido",IF(I487=0,"Vence hoy",IF(I487&lt;=Panel!$C$6,"Por vencer","Vigente"))))</f>
        <v/>
      </c>
      <c r="K487" s="27"/>
      <c r="L487" s="27"/>
      <c r="M487" s="27"/>
      <c r="N487" s="35" t="str">
        <f aca="false">IF(AND(G487&lt;&gt;"",G487&gt;0,K487&lt;&gt;""),K487*365/G487,"")</f>
        <v/>
      </c>
    </row>
    <row r="488" customFormat="false" ht="15" hidden="false" customHeight="false" outlineLevel="0" collapsed="false">
      <c r="A488" s="27"/>
      <c r="B488" s="27"/>
      <c r="C488" s="27"/>
      <c r="D488" s="27"/>
      <c r="E488" s="27"/>
      <c r="F488" s="27"/>
      <c r="G488" s="27"/>
      <c r="H488" s="30" t="str">
        <f aca="false">IF(OR(F488="",G488=""),"",F488+G488)</f>
        <v/>
      </c>
      <c r="I488" s="31" t="str">
        <f aca="true">IF(H488="","",H488-TODAY())</f>
        <v/>
      </c>
      <c r="J488" s="32" t="str">
        <f aca="false">IF(I488="","",IF(I488&lt;0,"Vencido",IF(I488=0,"Vence hoy",IF(I488&lt;=Panel!$C$6,"Por vencer","Vigente"))))</f>
        <v/>
      </c>
      <c r="K488" s="27"/>
      <c r="L488" s="27"/>
      <c r="M488" s="27"/>
      <c r="N488" s="35" t="str">
        <f aca="false">IF(AND(G488&lt;&gt;"",G488&gt;0,K488&lt;&gt;""),K488*365/G488,"")</f>
        <v/>
      </c>
    </row>
    <row r="489" customFormat="false" ht="15" hidden="false" customHeight="false" outlineLevel="0" collapsed="false">
      <c r="A489" s="27"/>
      <c r="B489" s="27"/>
      <c r="C489" s="27"/>
      <c r="D489" s="27"/>
      <c r="E489" s="27"/>
      <c r="F489" s="27"/>
      <c r="G489" s="27"/>
      <c r="H489" s="30" t="str">
        <f aca="false">IF(OR(F489="",G489=""),"",F489+G489)</f>
        <v/>
      </c>
      <c r="I489" s="31" t="str">
        <f aca="true">IF(H489="","",H489-TODAY())</f>
        <v/>
      </c>
      <c r="J489" s="32" t="str">
        <f aca="false">IF(I489="","",IF(I489&lt;0,"Vencido",IF(I489=0,"Vence hoy",IF(I489&lt;=Panel!$C$6,"Por vencer","Vigente"))))</f>
        <v/>
      </c>
      <c r="K489" s="27"/>
      <c r="L489" s="27"/>
      <c r="M489" s="27"/>
      <c r="N489" s="35" t="str">
        <f aca="false">IF(AND(G489&lt;&gt;"",G489&gt;0,K489&lt;&gt;""),K489*365/G489,"")</f>
        <v/>
      </c>
    </row>
    <row r="490" customFormat="false" ht="15" hidden="false" customHeight="false" outlineLevel="0" collapsed="false">
      <c r="A490" s="27"/>
      <c r="B490" s="27"/>
      <c r="C490" s="27"/>
      <c r="D490" s="27"/>
      <c r="E490" s="27"/>
      <c r="F490" s="27"/>
      <c r="G490" s="27"/>
      <c r="H490" s="30" t="str">
        <f aca="false">IF(OR(F490="",G490=""),"",F490+G490)</f>
        <v/>
      </c>
      <c r="I490" s="31" t="str">
        <f aca="true">IF(H490="","",H490-TODAY())</f>
        <v/>
      </c>
      <c r="J490" s="32" t="str">
        <f aca="false">IF(I490="","",IF(I490&lt;0,"Vencido",IF(I490=0,"Vence hoy",IF(I490&lt;=Panel!$C$6,"Por vencer","Vigente"))))</f>
        <v/>
      </c>
      <c r="K490" s="27"/>
      <c r="L490" s="27"/>
      <c r="M490" s="27"/>
      <c r="N490" s="35" t="str">
        <f aca="false">IF(AND(G490&lt;&gt;"",G490&gt;0,K490&lt;&gt;""),K490*365/G490,"")</f>
        <v/>
      </c>
    </row>
    <row r="491" customFormat="false" ht="15" hidden="false" customHeight="false" outlineLevel="0" collapsed="false">
      <c r="A491" s="27"/>
      <c r="B491" s="27"/>
      <c r="C491" s="27"/>
      <c r="D491" s="27"/>
      <c r="E491" s="27"/>
      <c r="F491" s="27"/>
      <c r="G491" s="27"/>
      <c r="H491" s="30" t="str">
        <f aca="false">IF(OR(F491="",G491=""),"",F491+G491)</f>
        <v/>
      </c>
      <c r="I491" s="31" t="str">
        <f aca="true">IF(H491="","",H491-TODAY())</f>
        <v/>
      </c>
      <c r="J491" s="32" t="str">
        <f aca="false">IF(I491="","",IF(I491&lt;0,"Vencido",IF(I491=0,"Vence hoy",IF(I491&lt;=Panel!$C$6,"Por vencer","Vigente"))))</f>
        <v/>
      </c>
      <c r="K491" s="27"/>
      <c r="L491" s="27"/>
      <c r="M491" s="27"/>
      <c r="N491" s="35" t="str">
        <f aca="false">IF(AND(G491&lt;&gt;"",G491&gt;0,K491&lt;&gt;""),K491*365/G491,"")</f>
        <v/>
      </c>
    </row>
    <row r="492" customFormat="false" ht="15" hidden="false" customHeight="false" outlineLevel="0" collapsed="false">
      <c r="A492" s="27"/>
      <c r="B492" s="27"/>
      <c r="C492" s="27"/>
      <c r="D492" s="27"/>
      <c r="E492" s="27"/>
      <c r="F492" s="27"/>
      <c r="G492" s="27"/>
      <c r="H492" s="30" t="str">
        <f aca="false">IF(OR(F492="",G492=""),"",F492+G492)</f>
        <v/>
      </c>
      <c r="I492" s="31" t="str">
        <f aca="true">IF(H492="","",H492-TODAY())</f>
        <v/>
      </c>
      <c r="J492" s="32" t="str">
        <f aca="false">IF(I492="","",IF(I492&lt;0,"Vencido",IF(I492=0,"Vence hoy",IF(I492&lt;=Panel!$C$6,"Por vencer","Vigente"))))</f>
        <v/>
      </c>
      <c r="K492" s="27"/>
      <c r="L492" s="27"/>
      <c r="M492" s="27"/>
      <c r="N492" s="35" t="str">
        <f aca="false">IF(AND(G492&lt;&gt;"",G492&gt;0,K492&lt;&gt;""),K492*365/G492,"")</f>
        <v/>
      </c>
    </row>
    <row r="493" customFormat="false" ht="15" hidden="false" customHeight="false" outlineLevel="0" collapsed="false">
      <c r="A493" s="27"/>
      <c r="B493" s="27"/>
      <c r="C493" s="27"/>
      <c r="D493" s="27"/>
      <c r="E493" s="27"/>
      <c r="F493" s="27"/>
      <c r="G493" s="27"/>
      <c r="H493" s="30" t="str">
        <f aca="false">IF(OR(F493="",G493=""),"",F493+G493)</f>
        <v/>
      </c>
      <c r="I493" s="31" t="str">
        <f aca="true">IF(H493="","",H493-TODAY())</f>
        <v/>
      </c>
      <c r="J493" s="32" t="str">
        <f aca="false">IF(I493="","",IF(I493&lt;0,"Vencido",IF(I493=0,"Vence hoy",IF(I493&lt;=Panel!$C$6,"Por vencer","Vigente"))))</f>
        <v/>
      </c>
      <c r="K493" s="27"/>
      <c r="L493" s="27"/>
      <c r="M493" s="27"/>
      <c r="N493" s="35" t="str">
        <f aca="false">IF(AND(G493&lt;&gt;"",G493&gt;0,K493&lt;&gt;""),K493*365/G493,"")</f>
        <v/>
      </c>
    </row>
    <row r="494" customFormat="false" ht="15" hidden="false" customHeight="false" outlineLevel="0" collapsed="false">
      <c r="A494" s="27"/>
      <c r="B494" s="27"/>
      <c r="C494" s="27"/>
      <c r="D494" s="27"/>
      <c r="E494" s="27"/>
      <c r="F494" s="27"/>
      <c r="G494" s="27"/>
      <c r="H494" s="30" t="str">
        <f aca="false">IF(OR(F494="",G494=""),"",F494+G494)</f>
        <v/>
      </c>
      <c r="I494" s="31" t="str">
        <f aca="true">IF(H494="","",H494-TODAY())</f>
        <v/>
      </c>
      <c r="J494" s="32" t="str">
        <f aca="false">IF(I494="","",IF(I494&lt;0,"Vencido",IF(I494=0,"Vence hoy",IF(I494&lt;=Panel!$C$6,"Por vencer","Vigente"))))</f>
        <v/>
      </c>
      <c r="K494" s="27"/>
      <c r="L494" s="27"/>
      <c r="M494" s="27"/>
      <c r="N494" s="35" t="str">
        <f aca="false">IF(AND(G494&lt;&gt;"",G494&gt;0,K494&lt;&gt;""),K494*365/G494,"")</f>
        <v/>
      </c>
    </row>
    <row r="495" customFormat="false" ht="15" hidden="false" customHeight="false" outlineLevel="0" collapsed="false">
      <c r="A495" s="27"/>
      <c r="B495" s="27"/>
      <c r="C495" s="27"/>
      <c r="D495" s="27"/>
      <c r="E495" s="27"/>
      <c r="F495" s="27"/>
      <c r="G495" s="27"/>
      <c r="H495" s="30" t="str">
        <f aca="false">IF(OR(F495="",G495=""),"",F495+G495)</f>
        <v/>
      </c>
      <c r="I495" s="31" t="str">
        <f aca="true">IF(H495="","",H495-TODAY())</f>
        <v/>
      </c>
      <c r="J495" s="32" t="str">
        <f aca="false">IF(I495="","",IF(I495&lt;0,"Vencido",IF(I495=0,"Vence hoy",IF(I495&lt;=Panel!$C$6,"Por vencer","Vigente"))))</f>
        <v/>
      </c>
      <c r="K495" s="27"/>
      <c r="L495" s="27"/>
      <c r="M495" s="27"/>
      <c r="N495" s="35" t="str">
        <f aca="false">IF(AND(G495&lt;&gt;"",G495&gt;0,K495&lt;&gt;""),K495*365/G495,"")</f>
        <v/>
      </c>
    </row>
    <row r="496" customFormat="false" ht="15" hidden="false" customHeight="false" outlineLevel="0" collapsed="false">
      <c r="A496" s="27"/>
      <c r="B496" s="27"/>
      <c r="C496" s="27"/>
      <c r="D496" s="27"/>
      <c r="E496" s="27"/>
      <c r="F496" s="27"/>
      <c r="G496" s="27"/>
      <c r="H496" s="30" t="str">
        <f aca="false">IF(OR(F496="",G496=""),"",F496+G496)</f>
        <v/>
      </c>
      <c r="I496" s="31" t="str">
        <f aca="true">IF(H496="","",H496-TODAY())</f>
        <v/>
      </c>
      <c r="J496" s="32" t="str">
        <f aca="false">IF(I496="","",IF(I496&lt;0,"Vencido",IF(I496=0,"Vence hoy",IF(I496&lt;=Panel!$C$6,"Por vencer","Vigente"))))</f>
        <v/>
      </c>
      <c r="K496" s="27"/>
      <c r="L496" s="27"/>
      <c r="M496" s="27"/>
      <c r="N496" s="35" t="str">
        <f aca="false">IF(AND(G496&lt;&gt;"",G496&gt;0,K496&lt;&gt;""),K496*365/G496,"")</f>
        <v/>
      </c>
    </row>
    <row r="497" customFormat="false" ht="15" hidden="false" customHeight="false" outlineLevel="0" collapsed="false">
      <c r="A497" s="27"/>
      <c r="B497" s="27"/>
      <c r="C497" s="27"/>
      <c r="D497" s="27"/>
      <c r="E497" s="27"/>
      <c r="F497" s="27"/>
      <c r="G497" s="27"/>
      <c r="H497" s="30" t="str">
        <f aca="false">IF(OR(F497="",G497=""),"",F497+G497)</f>
        <v/>
      </c>
      <c r="I497" s="31" t="str">
        <f aca="true">IF(H497="","",H497-TODAY())</f>
        <v/>
      </c>
      <c r="J497" s="32" t="str">
        <f aca="false">IF(I497="","",IF(I497&lt;0,"Vencido",IF(I497=0,"Vence hoy",IF(I497&lt;=Panel!$C$6,"Por vencer","Vigente"))))</f>
        <v/>
      </c>
      <c r="K497" s="27"/>
      <c r="L497" s="27"/>
      <c r="M497" s="27"/>
      <c r="N497" s="35" t="str">
        <f aca="false">IF(AND(G497&lt;&gt;"",G497&gt;0,K497&lt;&gt;""),K497*365/G497,"")</f>
        <v/>
      </c>
    </row>
    <row r="498" customFormat="false" ht="15" hidden="false" customHeight="false" outlineLevel="0" collapsed="false">
      <c r="A498" s="27"/>
      <c r="B498" s="27"/>
      <c r="C498" s="27"/>
      <c r="D498" s="27"/>
      <c r="E498" s="27"/>
      <c r="F498" s="27"/>
      <c r="G498" s="27"/>
      <c r="H498" s="30" t="str">
        <f aca="false">IF(OR(F498="",G498=""),"",F498+G498)</f>
        <v/>
      </c>
      <c r="I498" s="31" t="str">
        <f aca="true">IF(H498="","",H498-TODAY())</f>
        <v/>
      </c>
      <c r="J498" s="32" t="str">
        <f aca="false">IF(I498="","",IF(I498&lt;0,"Vencido",IF(I498=0,"Vence hoy",IF(I498&lt;=Panel!$C$6,"Por vencer","Vigente"))))</f>
        <v/>
      </c>
      <c r="K498" s="27"/>
      <c r="L498" s="27"/>
      <c r="M498" s="27"/>
      <c r="N498" s="35" t="str">
        <f aca="false">IF(AND(G498&lt;&gt;"",G498&gt;0,K498&lt;&gt;""),K498*365/G498,"")</f>
        <v/>
      </c>
    </row>
    <row r="499" customFormat="false" ht="15" hidden="false" customHeight="false" outlineLevel="0" collapsed="false">
      <c r="A499" s="27"/>
      <c r="B499" s="27"/>
      <c r="C499" s="27"/>
      <c r="D499" s="27"/>
      <c r="E499" s="27"/>
      <c r="F499" s="27"/>
      <c r="G499" s="27"/>
      <c r="H499" s="30" t="str">
        <f aca="false">IF(OR(F499="",G499=""),"",F499+G499)</f>
        <v/>
      </c>
      <c r="I499" s="31" t="str">
        <f aca="true">IF(H499="","",H499-TODAY())</f>
        <v/>
      </c>
      <c r="J499" s="32" t="str">
        <f aca="false">IF(I499="","",IF(I499&lt;0,"Vencido",IF(I499=0,"Vence hoy",IF(I499&lt;=Panel!$C$6,"Por vencer","Vigente"))))</f>
        <v/>
      </c>
      <c r="K499" s="27"/>
      <c r="L499" s="27"/>
      <c r="M499" s="27"/>
      <c r="N499" s="35" t="str">
        <f aca="false">IF(AND(G499&lt;&gt;"",G499&gt;0,K499&lt;&gt;""),K499*365/G499,"")</f>
        <v/>
      </c>
    </row>
    <row r="500" customFormat="false" ht="15" hidden="false" customHeight="false" outlineLevel="0" collapsed="false">
      <c r="A500" s="27"/>
      <c r="B500" s="27"/>
      <c r="C500" s="27"/>
      <c r="D500" s="27"/>
      <c r="E500" s="27"/>
      <c r="F500" s="27"/>
      <c r="G500" s="27"/>
      <c r="H500" s="30" t="str">
        <f aca="false">IF(OR(F500="",G500=""),"",F500+G500)</f>
        <v/>
      </c>
      <c r="I500" s="31" t="str">
        <f aca="true">IF(H500="","",H500-TODAY())</f>
        <v/>
      </c>
      <c r="J500" s="32" t="str">
        <f aca="false">IF(I500="","",IF(I500&lt;0,"Vencido",IF(I500=0,"Vence hoy",IF(I500&lt;=Panel!$C$6,"Por vencer","Vigente"))))</f>
        <v/>
      </c>
      <c r="K500" s="27"/>
      <c r="L500" s="27"/>
      <c r="M500" s="27"/>
      <c r="N500" s="35" t="str">
        <f aca="false">IF(AND(G500&lt;&gt;"",G500&gt;0,K500&lt;&gt;""),K500*365/G500,"")</f>
        <v/>
      </c>
    </row>
    <row r="501" customFormat="false" ht="15" hidden="false" customHeight="false" outlineLevel="0" collapsed="false">
      <c r="A501" s="36" t="s">
        <v>100</v>
      </c>
      <c r="B501" s="37"/>
      <c r="C501" s="37"/>
      <c r="D501" s="37"/>
      <c r="E501" s="37"/>
      <c r="F501" s="37"/>
      <c r="G501" s="37"/>
      <c r="H501" s="37"/>
      <c r="I501" s="37"/>
      <c r="J501" s="37"/>
      <c r="K501" s="38" t="n">
        <f aca="false">SUM(K4:K500)</f>
        <v>1760</v>
      </c>
      <c r="L501" s="37"/>
      <c r="M501" s="37"/>
      <c r="N501" s="38" t="n">
        <f aca="false">SUM(N4:N500)</f>
        <v>9763.75</v>
      </c>
    </row>
  </sheetData>
  <autoFilter ref="A3:N500"/>
  <mergeCells count="2">
    <mergeCell ref="A1:N1"/>
    <mergeCell ref="A2:N2"/>
  </mergeCells>
  <conditionalFormatting sqref="J4:J500">
    <cfRule type="cellIs" priority="2" operator="equal" aboveAverage="0" equalAverage="0" bottom="0" percent="0" rank="0" text="" dxfId="14">
      <formula>"Vencido"</formula>
    </cfRule>
    <cfRule type="cellIs" priority="3" operator="equal" aboveAverage="0" equalAverage="0" bottom="0" percent="0" rank="0" text="" dxfId="15">
      <formula>"Vence hoy"</formula>
    </cfRule>
    <cfRule type="cellIs" priority="4" operator="equal" aboveAverage="0" equalAverage="0" bottom="0" percent="0" rank="0" text="" dxfId="16">
      <formula>"Por vencer"</formula>
    </cfRule>
    <cfRule type="cellIs" priority="5" operator="equal" aboveAverage="0" equalAverage="0" bottom="0" percent="0" rank="0" text="" dxfId="17">
      <formula>"Vigente"</formula>
    </cfRule>
  </conditionalFormatting>
  <conditionalFormatting sqref="I4:I500">
    <cfRule type="cellIs" priority="6" operator="lessThan" aboveAverage="0" equalAverage="0" bottom="0" percent="0" rank="0" text="" dxfId="18">
      <formula>0</formula>
    </cfRule>
  </conditionalFormatting>
  <dataValidations count="4">
    <dataValidation allowBlank="true" errorStyle="stop" operator="between" showDropDown="false" showErrorMessage="false" showInputMessage="false" sqref="D4:D500" type="list">
      <formula1>Listas!$C$2:$C$4</formula1>
      <formula2>0</formula2>
    </dataValidation>
    <dataValidation allowBlank="true" errorStyle="stop" operator="between" showDropDown="false" showErrorMessage="false" showInputMessage="false" sqref="L4:L500" type="list">
      <formula1>Listas!$D$2:$D$4</formula1>
      <formula2>0</formula2>
    </dataValidation>
    <dataValidation allowBlank="true" errorStyle="stop" operator="between" showDropDown="false" showErrorMessage="false" showInputMessage="false" sqref="E4:E500" type="list">
      <formula1>Listas!$A$2:$A$20</formula1>
      <formula2>0</formula2>
    </dataValidation>
    <dataValidation allowBlank="true" errorStyle="stop" operator="between" showDropDown="false" showErrorMessage="false" showInputMessage="false" sqref="C4:C500" type="list">
      <formula1>Listas!$B$2:$B$20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36" t="s">
        <v>101</v>
      </c>
      <c r="B1" s="36" t="s">
        <v>102</v>
      </c>
      <c r="C1" s="36" t="s">
        <v>103</v>
      </c>
      <c r="D1" s="36" t="s">
        <v>36</v>
      </c>
    </row>
    <row r="2" customFormat="false" ht="15" hidden="false" customHeight="false" outlineLevel="0" collapsed="false">
      <c r="A2" s="27" t="s">
        <v>42</v>
      </c>
      <c r="B2" s="27" t="s">
        <v>41</v>
      </c>
      <c r="C2" s="26" t="s">
        <v>18</v>
      </c>
      <c r="D2" s="26" t="s">
        <v>43</v>
      </c>
    </row>
    <row r="3" customFormat="false" ht="15" hidden="false" customHeight="false" outlineLevel="0" collapsed="false">
      <c r="A3" s="27" t="s">
        <v>58</v>
      </c>
      <c r="B3" s="27" t="s">
        <v>47</v>
      </c>
      <c r="C3" s="26" t="s">
        <v>19</v>
      </c>
      <c r="D3" s="26" t="s">
        <v>53</v>
      </c>
    </row>
    <row r="4" customFormat="false" ht="15" hidden="false" customHeight="false" outlineLevel="0" collapsed="false">
      <c r="A4" s="27" t="s">
        <v>63</v>
      </c>
      <c r="B4" s="27" t="s">
        <v>52</v>
      </c>
      <c r="C4" s="26" t="s">
        <v>20</v>
      </c>
      <c r="D4" s="26" t="s">
        <v>78</v>
      </c>
    </row>
    <row r="5" customFormat="false" ht="15" hidden="false" customHeight="false" outlineLevel="0" collapsed="false">
      <c r="A5" s="27" t="s">
        <v>48</v>
      </c>
      <c r="B5" s="27" t="s">
        <v>57</v>
      </c>
    </row>
    <row r="6" customFormat="false" ht="15" hidden="false" customHeight="false" outlineLevel="0" collapsed="false">
      <c r="A6" s="27" t="s">
        <v>68</v>
      </c>
      <c r="B6" s="27" t="s">
        <v>62</v>
      </c>
    </row>
    <row r="7" customFormat="false" ht="15" hidden="false" customHeight="false" outlineLevel="0" collapsed="false">
      <c r="A7" s="27" t="s">
        <v>73</v>
      </c>
      <c r="B7" s="27" t="s">
        <v>67</v>
      </c>
    </row>
    <row r="8" customFormat="false" ht="15" hidden="false" customHeight="false" outlineLevel="0" collapsed="false">
      <c r="B8" s="27" t="s">
        <v>77</v>
      </c>
    </row>
    <row r="9" customFormat="false" ht="15" hidden="false" customHeight="false" outlineLevel="0" collapsed="false">
      <c r="B9" s="27" t="s">
        <v>94</v>
      </c>
    </row>
    <row r="10" customFormat="false" ht="15" hidden="false" customHeight="false" outlineLevel="0" collapsed="false">
      <c r="B10" s="27" t="s">
        <v>98</v>
      </c>
    </row>
    <row r="11" customFormat="false" ht="15" hidden="false" customHeight="false" outlineLevel="0" collapsed="false">
      <c r="B11" s="27" t="s">
        <v>72</v>
      </c>
    </row>
    <row r="13" customFormat="false" ht="15" hidden="false" customHeight="false" outlineLevel="0" collapsed="false">
      <c r="A13" s="39" t="s">
        <v>104</v>
      </c>
      <c r="B13" s="39"/>
      <c r="C13" s="39"/>
      <c r="D13" s="39"/>
    </row>
  </sheetData>
  <mergeCells count="1">
    <mergeCell ref="A13:D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2026-08-25T05:47:06Z</dcterms:created>
  <dc:creator>openpyxl</dc:creator>
  <dc:description/>
  <dc:language>en-US</dc:language>
  <cp:lastModifiedBy/>
  <dcterms:modified xsi:type="dcterms:W3CDTF">2026-08-25T05:47:07Z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