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lujo de Caj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<sst xmlns="http://schemas.openxmlformats.org/spreadsheetml/2006/main" count="65" uniqueCount="65">
  <si>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 xml:space="preserve">FLUJO DE CAJA · Control mensual de tesorería</t>
  </si>
  <si>
    <t xml:space="preserve">Aroma Café  ·  Ejercicio 2025  ·  Importes en euros (€)</t>
  </si>
  <si>
    <t xml:space="preserve">Rellena solo las celdas resaltadas (fondo crema). Los totales, el saldo inicial de cada mes y el saldo final se calculan automáticamente.</t>
  </si>
  <si>
    <t xml:space="preserve">PANEL DE INDICADORES</t>
  </si>
  <si>
    <t xml:space="preserve">Saldo final del año</t>
  </si>
  <si>
    <t xml:space="preserve">Flujo neto anual</t>
  </si>
  <si>
    <t xml:space="preserve">Meses en saldo negativo</t>
  </si>
  <si>
    <t xml:space="preserve">Saldo más bajo del año</t>
  </si>
  <si>
    <t xml:space="preserve">CONCEPTO</t>
  </si>
  <si>
    <t xml:space="preserve">Ene</t>
  </si>
  <si>
    <t xml:space="preserve">Feb</t>
  </si>
  <si>
    <t xml:space="preserve">Mar</t>
  </si>
  <si>
    <t xml:space="preserve">Abr</t>
  </si>
  <si>
    <t xml:space="preserve">May</t>
  </si>
  <si>
    <t xml:space="preserve">Jun</t>
  </si>
  <si>
    <t xml:space="preserve">Jul</t>
  </si>
  <si>
    <t xml:space="preserve">Ago</t>
  </si>
  <si>
    <t xml:space="preserve">Sep</t>
  </si>
  <si>
    <t xml:space="preserve">Oct</t>
  </si>
  <si>
    <t xml:space="preserve">Nov</t>
  </si>
  <si>
    <t xml:space="preserve">Dic</t>
  </si>
  <si>
    <t xml:space="preserve">Total año</t>
  </si>
  <si>
    <t xml:space="preserve">SALDO INICIAL</t>
  </si>
  <si>
    <t xml:space="preserve">1 · ACTIVIDADES DE OPERACIÓN</t>
  </si>
  <si>
    <t xml:space="preserve">Cobros de explotación</t>
  </si>
  <si>
    <t xml:space="preserve">    Ventas en local</t>
  </si>
  <si>
    <t xml:space="preserve">    Catering y eventos</t>
  </si>
  <si>
    <t xml:space="preserve">    Venta online / tienda</t>
  </si>
  <si>
    <t xml:space="preserve">    Otros ingresos</t>
  </si>
  <si>
    <t xml:space="preserve">Total cobros de operación</t>
  </si>
  <si>
    <t xml:space="preserve">Pagos de explotación</t>
  </si>
  <si>
    <t xml:space="preserve">    Compra de mercadería</t>
  </si>
  <si>
    <t xml:space="preserve">    Alquiler del local</t>
  </si>
  <si>
    <t xml:space="preserve">    Nóminas y Seguridad Social</t>
  </si>
  <si>
    <t xml:space="preserve">    Suministros (luz, agua, gas)</t>
  </si>
  <si>
    <t xml:space="preserve">    Marketing y publicidad</t>
  </si>
  <si>
    <t xml:space="preserve">    Gestoría y servicios profesionales</t>
  </si>
  <si>
    <t xml:space="preserve">    Otros gastos de explotación</t>
  </si>
  <si>
    <t xml:space="preserve">Total pagos de operación</t>
  </si>
  <si>
    <t xml:space="preserve">Flujo neto de operación</t>
  </si>
  <si>
    <t xml:space="preserve">2 · ACTIVIDADES DE INVERSIÓN</t>
  </si>
  <si>
    <t xml:space="preserve">Cobros por inversión</t>
  </si>
  <si>
    <t xml:space="preserve">    Venta de equipos / activos</t>
  </si>
  <si>
    <t xml:space="preserve">Total cobros de inversión</t>
  </si>
  <si>
    <t xml:space="preserve">Pagos por inversión</t>
  </si>
  <si>
    <t xml:space="preserve">    Compra de equipamiento</t>
  </si>
  <si>
    <t xml:space="preserve">    Reformas y mobiliario</t>
  </si>
  <si>
    <t xml:space="preserve">Total pagos de inversión</t>
  </si>
  <si>
    <t xml:space="preserve">Flujo neto de inversión</t>
  </si>
  <si>
    <t xml:space="preserve">3 · ACTIVIDADES DE FINANCIACIÓN</t>
  </si>
  <si>
    <t xml:space="preserve">Cobros por financiación</t>
  </si>
  <si>
    <t xml:space="preserve">    Aportación de socios</t>
  </si>
  <si>
    <t xml:space="preserve">    Préstamo recibido</t>
  </si>
  <si>
    <t xml:space="preserve">Total cobros de financiación</t>
  </si>
  <si>
    <t xml:space="preserve">Pagos por financiación</t>
  </si>
  <si>
    <t xml:space="preserve">    Devolución de préstamo (principal)</t>
  </si>
  <si>
    <t xml:space="preserve">    Intereses y comisiones bancarias</t>
  </si>
  <si>
    <t xml:space="preserve">Total pagos de financiación</t>
  </si>
  <si>
    <t xml:space="preserve">Flujo neto de financiación</t>
  </si>
  <si>
    <t xml:space="preserve">FLUJO NETO DEL MES</t>
  </si>
  <si>
    <t xml:space="preserve">SALDO FINAL</t>
  </si>
  <si>
    <t xml:space="preserve">Control de liquidez</t>
  </si>
  <si>
    <t xml:space="preserve">Leyenda:</t>
  </si>
  <si>
    <t xml:space="preserve">Celda editable (introduce tus importes)</t>
  </si>
  <si>
    <t xml:space="preserve">Fila calculada automáticamente (no la toques)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</si>
</sst>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€&quot;;[RED]\-#,##0&quot; €&quot;"/>
    <numFmt numFmtId="166" formatCode="0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5A6B72"/>
      <name val="Arial"/>
      <family val="0"/>
      <charset val="1"/>
    </font>
    <font>
      <i val="true"/>
      <sz val="9"/>
      <color rgb="FF5A6B7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1F3B4D"/>
      <name val="Arial"/>
      <family val="0"/>
      <charset val="1"/>
    </font>
    <font>
      <b val="true"/>
      <sz val="13"/>
      <color rgb="FF1F3B4D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1F3B4D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i val="true"/>
      <sz val="10"/>
      <color rgb="FF5A6B72"/>
      <name val="Arial"/>
      <family val="0"/>
      <charset val="1"/>
    </font>
    <font>
      <b val="true"/>
      <sz val="9"/>
      <color rgb="FF5A6B72"/>
      <name val="Arial"/>
      <family val="0"/>
      <charset val="1"/>
    </font>
    <font>
      <sz val="9"/>
      <color rgb="FF5A6B72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F3B4D"/>
        <bgColor rgb="FF003366"/>
      </patternFill>
    </fill>
    <fill>
      <patternFill patternType="solid">
        <fgColor rgb="FF356170"/>
        <bgColor rgb="FF5A6B72"/>
      </patternFill>
    </fill>
    <fill>
      <patternFill patternType="solid">
        <fgColor rgb="FFEEF3F5"/>
        <bgColor rgb="FFE8EEF0"/>
      </patternFill>
    </fill>
    <fill>
      <patternFill patternType="solid">
        <fgColor rgb="FFE8EEF0"/>
        <bgColor rgb="FFEEF3F5"/>
      </patternFill>
    </fill>
    <fill>
      <patternFill patternType="solid">
        <fgColor rgb="FFFFF9E6"/>
        <bgColor rgb="FFF9F9F9"/>
      </patternFill>
    </fill>
    <fill>
      <patternFill patternType="solid">
        <fgColor rgb="FFDCE7EA"/>
        <bgColor rgb="FFE8EEF0"/>
      </patternFill>
    </fill>
    <fill>
      <patternFill patternType="solid">
        <fgColor rgb="FFC9DCE1"/>
        <bgColor rgb="FFD9D9D9"/>
      </patternFill>
    </fill>
    <fill>
      <patternFill patternType="solid">
        <fgColor rgb="FFA9C7CE"/>
        <bgColor rgb="FFB9C6C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9C6CB"/>
      </left>
      <right style="thin">
        <color rgb="FFB9C6CB"/>
      </right>
      <top style="thin">
        <color rgb="FFB9C6CB"/>
      </top>
      <bottom style="thin">
        <color rgb="FFB9C6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6CB"/>
      <rgbColor rgb="FF878787"/>
      <rgbColor rgb="FF9999FF"/>
      <rgbColor rgb="FFBE4B48"/>
      <rgbColor rgb="FFFFF9E6"/>
      <rgbColor rgb="FFE8EEF0"/>
      <rgbColor rgb="FF660066"/>
      <rgbColor rgb="FFFF8080"/>
      <rgbColor rgb="FF0066CC"/>
      <rgbColor rgb="FFC9DC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3F5"/>
      <rgbColor rgb="FFDCE7EA"/>
      <rgbColor rgb="FFF9F9F9"/>
      <rgbColor rgb="FFA9C7CE"/>
      <rgbColor rgb="FFFF99CC"/>
      <rgbColor rgb="FFCC99FF"/>
      <rgbColor rgb="FFD9D9D9"/>
      <rgbColor rgb="FF4F81BD"/>
      <rgbColor rgb="FF33CCCC"/>
      <rgbColor rgb="FF99CC00"/>
      <rgbColor rgb="FFFFCC00"/>
      <rgbColor rgb="FFFF9900"/>
      <rgbColor rgb="FFFF6600"/>
      <rgbColor rgb="FF5A6B72"/>
      <rgbColor rgb="FF969696"/>
      <rgbColor rgb="FF003366"/>
      <rgbColor rgb="FF339966"/>
      <rgbColor rgb="FF003300"/>
      <rgbColor rgb="FF333300"/>
      <rgbColor rgb="FF993300"/>
      <rgbColor rgb="FF993366"/>
      <rgbColor rgb="FF356170"/>
      <rgbColor rgb="FF1F3B4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Evolución del flujo neto y del saldo final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'Flujo de Caja'!B47</c:f>
              <c:strCache>
                <c:ptCount val="1"/>
                <c:pt idx="0">
                  <c:v>FLUJO NETO DEL MES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'Flujo de Caja'!$C$9:$N$9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'Flujo de Caja'!$C$47:$N$47</c:f>
              <c:numCache>
                <c:formatCode>#,##0" €";[RED]\-#,##0" €"</c:formatCode>
                <c:ptCount val="12"/>
                <c:pt idx="0">
                  <c:v>200</c:v>
                </c:pt>
                <c:pt idx="1">
                  <c:v>-70</c:v>
                </c:pt>
                <c:pt idx="2">
                  <c:v>1950</c:v>
                </c:pt>
                <c:pt idx="3">
                  <c:v>1475</c:v>
                </c:pt>
                <c:pt idx="4">
                  <c:v>-242</c:v>
                </c:pt>
                <c:pt idx="5">
                  <c:v>2440</c:v>
                </c:pt>
                <c:pt idx="6">
                  <c:v>3162</c:v>
                </c:pt>
                <c:pt idx="7">
                  <c:v>2305</c:v>
                </c:pt>
                <c:pt idx="8">
                  <c:v>2397</c:v>
                </c:pt>
                <c:pt idx="9">
                  <c:v>1730</c:v>
                </c:pt>
                <c:pt idx="10">
                  <c:v>1242</c:v>
                </c:pt>
                <c:pt idx="11">
                  <c:v>2875</c:v>
                </c:pt>
              </c:numCache>
            </c:numRef>
          </c:val>
        </c:ser>
        <c:gapWidth val="150"/>
        <c:overlap val="0"/>
        <c:axId val="1774300"/>
        <c:axId val="23299035"/>
      </c:barChart>
      <c:lineChart>
        <c:grouping val="standard"/>
        <c:varyColors val="0"/>
        <c:ser>
          <c:idx val="1"/>
          <c:order val="1"/>
          <c:tx>
            <c:strRef>
              <c:f>'Flujo de Caja'!B48</c:f>
              <c:strCache>
                <c:ptCount val="1"/>
                <c:pt idx="0">
                  <c:v>SALDO FINAL</c:v>
                </c:pt>
              </c:strCache>
            </c:strRef>
          </c:tx>
          <c:spPr>
            <a:solidFill>
              <a:srgbClr val="be4b48"/>
            </a:solidFill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'Flujo de Caja'!$C$9:$N$9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'Flujo de Caja'!$C$48:$N$48</c:f>
              <c:numCache>
                <c:formatCode>#,##0" €";[RED]\-#,##0" €"</c:formatCode>
                <c:ptCount val="12"/>
                <c:pt idx="0">
                  <c:v>3700</c:v>
                </c:pt>
                <c:pt idx="1">
                  <c:v>3630</c:v>
                </c:pt>
                <c:pt idx="2">
                  <c:v>5580</c:v>
                </c:pt>
                <c:pt idx="3">
                  <c:v>7055</c:v>
                </c:pt>
                <c:pt idx="4">
                  <c:v>6813</c:v>
                </c:pt>
                <c:pt idx="5">
                  <c:v>9253</c:v>
                </c:pt>
                <c:pt idx="6">
                  <c:v>12415</c:v>
                </c:pt>
                <c:pt idx="7">
                  <c:v>14720</c:v>
                </c:pt>
                <c:pt idx="8">
                  <c:v>17117</c:v>
                </c:pt>
                <c:pt idx="9">
                  <c:v>18847</c:v>
                </c:pt>
                <c:pt idx="10">
                  <c:v>20089</c:v>
                </c:pt>
                <c:pt idx="11">
                  <c:v>22964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5226479"/>
        <c:axId val="15002606"/>
      </c:lineChart>
      <c:catAx>
        <c:axId val="17743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3299035"/>
        <c:crosses val="autoZero"/>
        <c:auto val="1"/>
        <c:lblAlgn val="ctr"/>
        <c:lblOffset val="100"/>
        <c:noMultiLvlLbl val="0"/>
      </c:catAx>
      <c:valAx>
        <c:axId val="2329903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;[RED]\-#,##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774300"/>
        <c:crosses val="autoZero"/>
        <c:crossBetween val="between"/>
      </c:valAx>
      <c:catAx>
        <c:axId val="35226479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5002606"/>
        <c:crosses val="autoZero"/>
        <c:auto val="1"/>
        <c:lblAlgn val="ctr"/>
        <c:lblOffset val="100"/>
        <c:noMultiLvlLbl val="0"/>
      </c:catAx>
      <c:valAx>
        <c:axId val="15002606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Saldo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;[RED]\-#,##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522647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52</xdr:row>
      <xdr:rowOff>0</xdr:rowOff>
    </xdr:from>
    <xdr:to>
      <xdr:col>10</xdr:col>
      <xdr:colOff>760320</xdr:colOff>
      <xdr:row>68</xdr:row>
      <xdr:rowOff>11520</xdr:rowOff>
    </xdr:to>
    <xdr:graphicFrame>
      <xdr:nvGraphicFramePr>
        <xdr:cNvPr id="0" name="Chart 1"/>
        <xdr:cNvGraphicFramePr/>
      </xdr:nvGraphicFramePr>
      <xdr:xfrm>
        <a:off x="176400" y="10458360"/>
        <a:ext cx="9359640" cy="30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O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9" topLeftCell="C10" activePane="bottomRight" state="frozen"/>
      <selection pane="topLeft" activeCell="A1" activeCellId="0" sqref="A1"/>
      <selection pane="topRight" activeCell="C1" activeCellId="0" sqref="C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4"/>
    <col collapsed="false" customWidth="true" hidden="false" outlineLevel="0" max="14" min="3" style="0" width="11"/>
    <col collapsed="false" customWidth="true" hidden="false" outlineLevel="0" max="15" min="15" style="0" width="13"/>
  </cols>
  <sheetData>
    <row r="1" customFormat="false" ht="30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8" hidden="false" customHeight="true" outlineLevel="0" collapsed="false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15.75" hidden="false" customHeight="true" outlineLevel="0" collapsed="false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customFormat="false" ht="15" hidden="false" customHeight="false" outlineLevel="0" collapsed="false"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customFormat="false" ht="15" hidden="false" customHeight="false" outlineLevel="0" collapsed="false">
      <c r="C6" s="5" t="s">
        <v>4</v>
      </c>
      <c r="D6" s="5"/>
      <c r="E6" s="5"/>
      <c r="F6" s="5" t="s">
        <v>5</v>
      </c>
      <c r="G6" s="5"/>
      <c r="H6" s="5"/>
      <c r="I6" s="5" t="s">
        <v>6</v>
      </c>
      <c r="J6" s="5"/>
      <c r="K6" s="5"/>
      <c r="L6" s="5" t="s">
        <v>7</v>
      </c>
      <c r="M6" s="5"/>
      <c r="N6" s="5"/>
      <c r="O6" s="5"/>
    </row>
    <row r="7" customFormat="false" ht="21.75" hidden="false" customHeight="true" outlineLevel="0" collapsed="false">
      <c r="C7" s="6" t="n">
        <f aca="false">N48</f>
        <v>22964</v>
      </c>
      <c r="D7" s="6"/>
      <c r="E7" s="6"/>
      <c r="F7" s="6" t="n">
        <f aca="false">O47</f>
        <v>19464</v>
      </c>
      <c r="G7" s="6"/>
      <c r="H7" s="6"/>
      <c r="I7" s="7" t="n">
        <f aca="false">COUNTIF(C48:N48,"&lt;0")</f>
        <v>0</v>
      </c>
      <c r="J7" s="7"/>
      <c r="K7" s="7"/>
      <c r="L7" s="6" t="n">
        <f aca="false">MIN(C48:N48)</f>
        <v>3630</v>
      </c>
      <c r="M7" s="6"/>
      <c r="N7" s="6"/>
      <c r="O7" s="6"/>
    </row>
    <row r="9" customFormat="false" ht="19.5" hidden="false" customHeight="true" outlineLevel="0" collapsed="false">
      <c r="B9" s="8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13</v>
      </c>
      <c r="H9" s="9" t="s">
        <v>14</v>
      </c>
      <c r="I9" s="9" t="s">
        <v>15</v>
      </c>
      <c r="J9" s="9" t="s">
        <v>16</v>
      </c>
      <c r="K9" s="9" t="s">
        <v>17</v>
      </c>
      <c r="L9" s="9" t="s">
        <v>18</v>
      </c>
      <c r="M9" s="9" t="s">
        <v>19</v>
      </c>
      <c r="N9" s="9" t="s">
        <v>20</v>
      </c>
      <c r="O9" s="9" t="s">
        <v>21</v>
      </c>
    </row>
    <row r="10" customFormat="false" ht="15" hidden="false" customHeight="false" outlineLevel="0" collapsed="false">
      <c r="B10" s="10" t="s">
        <v>22</v>
      </c>
      <c r="C10" s="11" t="n">
        <v>3500</v>
      </c>
      <c r="D10" s="12" t="n">
        <f aca="false">C48</f>
        <v>3700</v>
      </c>
      <c r="E10" s="12" t="n">
        <f aca="false">D48</f>
        <v>3630</v>
      </c>
      <c r="F10" s="12" t="n">
        <f aca="false">E48</f>
        <v>5580</v>
      </c>
      <c r="G10" s="12" t="n">
        <f aca="false">F48</f>
        <v>7055</v>
      </c>
      <c r="H10" s="12" t="n">
        <f aca="false">G48</f>
        <v>6813</v>
      </c>
      <c r="I10" s="12" t="n">
        <f aca="false">H48</f>
        <v>9253</v>
      </c>
      <c r="J10" s="12" t="n">
        <f aca="false">I48</f>
        <v>12415</v>
      </c>
      <c r="K10" s="12" t="n">
        <f aca="false">J48</f>
        <v>14720</v>
      </c>
      <c r="L10" s="12" t="n">
        <f aca="false">K48</f>
        <v>17117</v>
      </c>
      <c r="M10" s="12" t="n">
        <f aca="false">L48</f>
        <v>18847</v>
      </c>
      <c r="N10" s="12" t="n">
        <f aca="false">M48</f>
        <v>20089</v>
      </c>
      <c r="O10" s="12" t="n">
        <f aca="false">C10</f>
        <v>3500</v>
      </c>
    </row>
    <row r="11" customFormat="false" ht="18" hidden="false" customHeight="true" outlineLevel="0" collapsed="false">
      <c r="B11" s="13" t="s">
        <v>23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customFormat="false" ht="15" hidden="false" customHeight="false" outlineLevel="0" collapsed="false">
      <c r="B12" s="15" t="s">
        <v>24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Format="false" ht="15" hidden="false" customHeight="false" outlineLevel="0" collapsed="false">
      <c r="B13" s="17" t="s">
        <v>25</v>
      </c>
      <c r="C13" s="18" t="n">
        <v>8200</v>
      </c>
      <c r="D13" s="18" t="n">
        <v>7800</v>
      </c>
      <c r="E13" s="18" t="n">
        <v>9100</v>
      </c>
      <c r="F13" s="18" t="n">
        <v>9600</v>
      </c>
      <c r="G13" s="18" t="n">
        <v>10200</v>
      </c>
      <c r="H13" s="18" t="n">
        <v>11500</v>
      </c>
      <c r="I13" s="18" t="n">
        <v>12800</v>
      </c>
      <c r="J13" s="18" t="n">
        <v>12200</v>
      </c>
      <c r="K13" s="18" t="n">
        <v>10100</v>
      </c>
      <c r="L13" s="18" t="n">
        <v>9400</v>
      </c>
      <c r="M13" s="18" t="n">
        <v>9000</v>
      </c>
      <c r="N13" s="18" t="n">
        <v>11800</v>
      </c>
      <c r="O13" s="19" t="n">
        <f aca="false">SUM(C13:N13)</f>
        <v>121700</v>
      </c>
    </row>
    <row r="14" customFormat="false" ht="15" hidden="false" customHeight="false" outlineLevel="0" collapsed="false">
      <c r="B14" s="17" t="s">
        <v>26</v>
      </c>
      <c r="C14" s="18" t="n">
        <v>600</v>
      </c>
      <c r="D14" s="18" t="n">
        <v>400</v>
      </c>
      <c r="E14" s="18" t="n">
        <v>900</v>
      </c>
      <c r="F14" s="18" t="n">
        <v>1200</v>
      </c>
      <c r="G14" s="18" t="n">
        <v>1500</v>
      </c>
      <c r="H14" s="18" t="n">
        <v>2100</v>
      </c>
      <c r="I14" s="18" t="n">
        <v>1800</v>
      </c>
      <c r="J14" s="18" t="n">
        <v>900</v>
      </c>
      <c r="K14" s="18" t="n">
        <v>1300</v>
      </c>
      <c r="L14" s="18" t="n">
        <v>1600</v>
      </c>
      <c r="M14" s="18" t="n">
        <v>1400</v>
      </c>
      <c r="N14" s="18" t="n">
        <v>2600</v>
      </c>
      <c r="O14" s="19" t="n">
        <f aca="false">SUM(C14:N14)</f>
        <v>16300</v>
      </c>
    </row>
    <row r="15" customFormat="false" ht="15" hidden="false" customHeight="false" outlineLevel="0" collapsed="false">
      <c r="B15" s="17" t="s">
        <v>27</v>
      </c>
      <c r="C15" s="18" t="n">
        <v>300</v>
      </c>
      <c r="D15" s="18" t="n">
        <v>350</v>
      </c>
      <c r="E15" s="18" t="n">
        <v>400</v>
      </c>
      <c r="F15" s="18" t="n">
        <v>420</v>
      </c>
      <c r="G15" s="18" t="n">
        <v>500</v>
      </c>
      <c r="H15" s="18" t="n">
        <v>600</v>
      </c>
      <c r="I15" s="18" t="n">
        <v>650</v>
      </c>
      <c r="J15" s="18" t="n">
        <v>500</v>
      </c>
      <c r="K15" s="18" t="n">
        <v>480</v>
      </c>
      <c r="L15" s="18" t="n">
        <v>520</v>
      </c>
      <c r="M15" s="18" t="n">
        <v>700</v>
      </c>
      <c r="N15" s="18" t="n">
        <v>950</v>
      </c>
      <c r="O15" s="19" t="n">
        <f aca="false">SUM(C15:N15)</f>
        <v>6370</v>
      </c>
    </row>
    <row r="16" customFormat="false" ht="15" hidden="false" customHeight="false" outlineLevel="0" collapsed="false">
      <c r="B16" s="17" t="s">
        <v>28</v>
      </c>
      <c r="C16" s="18" t="n">
        <v>150</v>
      </c>
      <c r="D16" s="18" t="n">
        <v>140</v>
      </c>
      <c r="E16" s="18" t="n">
        <v>180</v>
      </c>
      <c r="F16" s="18" t="n">
        <v>200</v>
      </c>
      <c r="G16" s="18" t="n">
        <v>220</v>
      </c>
      <c r="H16" s="18" t="n">
        <v>260</v>
      </c>
      <c r="I16" s="18" t="n">
        <v>300</v>
      </c>
      <c r="J16" s="18" t="n">
        <v>280</v>
      </c>
      <c r="K16" s="18" t="n">
        <v>210</v>
      </c>
      <c r="L16" s="18" t="n">
        <v>190</v>
      </c>
      <c r="M16" s="18" t="n">
        <v>200</v>
      </c>
      <c r="N16" s="18" t="n">
        <v>320</v>
      </c>
      <c r="O16" s="19" t="n">
        <f aca="false">SUM(C16:N16)</f>
        <v>2650</v>
      </c>
    </row>
    <row r="17" customFormat="false" ht="15" hidden="false" customHeight="false" outlineLevel="0" collapsed="false">
      <c r="B17" s="20" t="s">
        <v>29</v>
      </c>
      <c r="C17" s="21" t="n">
        <f aca="false">SUM(C13:C16)</f>
        <v>9250</v>
      </c>
      <c r="D17" s="21" t="n">
        <f aca="false">SUM(D13:D16)</f>
        <v>8690</v>
      </c>
      <c r="E17" s="21" t="n">
        <f aca="false">SUM(E13:E16)</f>
        <v>10580</v>
      </c>
      <c r="F17" s="21" t="n">
        <f aca="false">SUM(F13:F16)</f>
        <v>11420</v>
      </c>
      <c r="G17" s="21" t="n">
        <f aca="false">SUM(G13:G16)</f>
        <v>12420</v>
      </c>
      <c r="H17" s="21" t="n">
        <f aca="false">SUM(H13:H16)</f>
        <v>14460</v>
      </c>
      <c r="I17" s="21" t="n">
        <f aca="false">SUM(I13:I16)</f>
        <v>15550</v>
      </c>
      <c r="J17" s="21" t="n">
        <f aca="false">SUM(J13:J16)</f>
        <v>13880</v>
      </c>
      <c r="K17" s="21" t="n">
        <f aca="false">SUM(K13:K16)</f>
        <v>12090</v>
      </c>
      <c r="L17" s="21" t="n">
        <f aca="false">SUM(L13:L16)</f>
        <v>11710</v>
      </c>
      <c r="M17" s="21" t="n">
        <f aca="false">SUM(M13:M16)</f>
        <v>11300</v>
      </c>
      <c r="N17" s="21" t="n">
        <f aca="false">SUM(N13:N16)</f>
        <v>15670</v>
      </c>
      <c r="O17" s="21" t="n">
        <f aca="false">SUM(C17:N17)</f>
        <v>147020</v>
      </c>
    </row>
    <row r="18" customFormat="false" ht="15" hidden="false" customHeight="false" outlineLevel="0" collapsed="false">
      <c r="B18" s="15" t="s">
        <v>30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Format="false" ht="15" hidden="false" customHeight="false" outlineLevel="0" collapsed="false">
      <c r="B19" s="17" t="s">
        <v>31</v>
      </c>
      <c r="C19" s="18" t="n">
        <v>2600</v>
      </c>
      <c r="D19" s="18" t="n">
        <v>2400</v>
      </c>
      <c r="E19" s="18" t="n">
        <v>2900</v>
      </c>
      <c r="F19" s="18" t="n">
        <v>3100</v>
      </c>
      <c r="G19" s="18" t="n">
        <v>3400</v>
      </c>
      <c r="H19" s="18" t="n">
        <v>3900</v>
      </c>
      <c r="I19" s="18" t="n">
        <v>4300</v>
      </c>
      <c r="J19" s="18" t="n">
        <v>4100</v>
      </c>
      <c r="K19" s="18" t="n">
        <v>3300</v>
      </c>
      <c r="L19" s="18" t="n">
        <v>3100</v>
      </c>
      <c r="M19" s="18" t="n">
        <v>3000</v>
      </c>
      <c r="N19" s="18" t="n">
        <v>4000</v>
      </c>
      <c r="O19" s="19" t="n">
        <f aca="false">SUM(C19:N19)</f>
        <v>40100</v>
      </c>
    </row>
    <row r="20" customFormat="false" ht="15" hidden="false" customHeight="false" outlineLevel="0" collapsed="false">
      <c r="B20" s="17" t="s">
        <v>32</v>
      </c>
      <c r="C20" s="18" t="n">
        <v>1500</v>
      </c>
      <c r="D20" s="18" t="n">
        <v>1500</v>
      </c>
      <c r="E20" s="18" t="n">
        <v>1500</v>
      </c>
      <c r="F20" s="18" t="n">
        <v>1500</v>
      </c>
      <c r="G20" s="18" t="n">
        <v>1500</v>
      </c>
      <c r="H20" s="18" t="n">
        <v>1500</v>
      </c>
      <c r="I20" s="18" t="n">
        <v>1500</v>
      </c>
      <c r="J20" s="18" t="n">
        <v>1500</v>
      </c>
      <c r="K20" s="18" t="n">
        <v>1500</v>
      </c>
      <c r="L20" s="18" t="n">
        <v>1500</v>
      </c>
      <c r="M20" s="18" t="n">
        <v>1500</v>
      </c>
      <c r="N20" s="18" t="n">
        <v>1500</v>
      </c>
      <c r="O20" s="19" t="n">
        <f aca="false">SUM(C20:N20)</f>
        <v>18000</v>
      </c>
    </row>
    <row r="21" customFormat="false" ht="15" hidden="false" customHeight="false" outlineLevel="0" collapsed="false">
      <c r="B21" s="17" t="s">
        <v>33</v>
      </c>
      <c r="C21" s="18" t="n">
        <v>3800</v>
      </c>
      <c r="D21" s="18" t="n">
        <v>3800</v>
      </c>
      <c r="E21" s="18" t="n">
        <v>3800</v>
      </c>
      <c r="F21" s="18" t="n">
        <v>3800</v>
      </c>
      <c r="G21" s="18" t="n">
        <v>4200</v>
      </c>
      <c r="H21" s="18" t="n">
        <v>4600</v>
      </c>
      <c r="I21" s="18" t="n">
        <v>4600</v>
      </c>
      <c r="J21" s="18" t="n">
        <v>4200</v>
      </c>
      <c r="K21" s="18" t="n">
        <v>3800</v>
      </c>
      <c r="L21" s="18" t="n">
        <v>3800</v>
      </c>
      <c r="M21" s="18" t="n">
        <v>3800</v>
      </c>
      <c r="N21" s="18" t="n">
        <v>4200</v>
      </c>
      <c r="O21" s="19" t="n">
        <f aca="false">SUM(C21:N21)</f>
        <v>48400</v>
      </c>
    </row>
    <row r="22" customFormat="false" ht="15" hidden="false" customHeight="false" outlineLevel="0" collapsed="false">
      <c r="B22" s="17" t="s">
        <v>34</v>
      </c>
      <c r="C22" s="18" t="n">
        <v>520</v>
      </c>
      <c r="D22" s="18" t="n">
        <v>500</v>
      </c>
      <c r="E22" s="18" t="n">
        <v>480</v>
      </c>
      <c r="F22" s="18" t="n">
        <v>460</v>
      </c>
      <c r="G22" s="18" t="n">
        <v>500</v>
      </c>
      <c r="H22" s="18" t="n">
        <v>620</v>
      </c>
      <c r="I22" s="18" t="n">
        <v>720</v>
      </c>
      <c r="J22" s="18" t="n">
        <v>700</v>
      </c>
      <c r="K22" s="18" t="n">
        <v>560</v>
      </c>
      <c r="L22" s="18" t="n">
        <v>520</v>
      </c>
      <c r="M22" s="18" t="n">
        <v>540</v>
      </c>
      <c r="N22" s="18" t="n">
        <v>640</v>
      </c>
      <c r="O22" s="19" t="n">
        <f aca="false">SUM(C22:N22)</f>
        <v>6760</v>
      </c>
    </row>
    <row r="23" customFormat="false" ht="15" hidden="false" customHeight="false" outlineLevel="0" collapsed="false">
      <c r="B23" s="17" t="s">
        <v>35</v>
      </c>
      <c r="C23" s="18" t="n">
        <v>200</v>
      </c>
      <c r="D23" s="18" t="n">
        <v>150</v>
      </c>
      <c r="E23" s="18" t="n">
        <v>300</v>
      </c>
      <c r="F23" s="18" t="n">
        <v>250</v>
      </c>
      <c r="G23" s="18" t="n">
        <v>400</v>
      </c>
      <c r="H23" s="18" t="n">
        <v>500</v>
      </c>
      <c r="I23" s="18" t="n">
        <v>350</v>
      </c>
      <c r="J23" s="18" t="n">
        <v>200</v>
      </c>
      <c r="K23" s="18" t="n">
        <v>300</v>
      </c>
      <c r="L23" s="18" t="n">
        <v>250</v>
      </c>
      <c r="M23" s="18" t="n">
        <v>400</v>
      </c>
      <c r="N23" s="18" t="n">
        <v>600</v>
      </c>
      <c r="O23" s="19" t="n">
        <f aca="false">SUM(C23:N23)</f>
        <v>3900</v>
      </c>
    </row>
    <row r="24" customFormat="false" ht="15" hidden="false" customHeight="false" outlineLevel="0" collapsed="false">
      <c r="B24" s="17" t="s">
        <v>36</v>
      </c>
      <c r="C24" s="18" t="n">
        <v>250</v>
      </c>
      <c r="D24" s="18" t="n">
        <v>250</v>
      </c>
      <c r="E24" s="18" t="n">
        <v>250</v>
      </c>
      <c r="F24" s="18" t="n">
        <v>250</v>
      </c>
      <c r="G24" s="18" t="n">
        <v>250</v>
      </c>
      <c r="H24" s="18" t="n">
        <v>250</v>
      </c>
      <c r="I24" s="18" t="n">
        <v>250</v>
      </c>
      <c r="J24" s="18" t="n">
        <v>250</v>
      </c>
      <c r="K24" s="18" t="n">
        <v>250</v>
      </c>
      <c r="L24" s="18" t="n">
        <v>250</v>
      </c>
      <c r="M24" s="18" t="n">
        <v>250</v>
      </c>
      <c r="N24" s="18" t="n">
        <v>250</v>
      </c>
      <c r="O24" s="19" t="n">
        <f aca="false">SUM(C24:N24)</f>
        <v>3000</v>
      </c>
    </row>
    <row r="25" customFormat="false" ht="15" hidden="false" customHeight="false" outlineLevel="0" collapsed="false">
      <c r="B25" s="17" t="s">
        <v>37</v>
      </c>
      <c r="C25" s="18" t="n">
        <v>180</v>
      </c>
      <c r="D25" s="18" t="n">
        <v>160</v>
      </c>
      <c r="E25" s="18" t="n">
        <v>200</v>
      </c>
      <c r="F25" s="18" t="n">
        <v>210</v>
      </c>
      <c r="G25" s="18" t="n">
        <v>240</v>
      </c>
      <c r="H25" s="18" t="n">
        <v>280</v>
      </c>
      <c r="I25" s="18" t="n">
        <v>300</v>
      </c>
      <c r="J25" s="18" t="n">
        <v>260</v>
      </c>
      <c r="K25" s="18" t="n">
        <v>220</v>
      </c>
      <c r="L25" s="18" t="n">
        <v>200</v>
      </c>
      <c r="M25" s="18" t="n">
        <v>210</v>
      </c>
      <c r="N25" s="18" t="n">
        <v>350</v>
      </c>
      <c r="O25" s="19" t="n">
        <f aca="false">SUM(C25:N25)</f>
        <v>2810</v>
      </c>
    </row>
    <row r="26" customFormat="false" ht="15" hidden="false" customHeight="false" outlineLevel="0" collapsed="false">
      <c r="B26" s="20" t="s">
        <v>38</v>
      </c>
      <c r="C26" s="21" t="n">
        <f aca="false">SUM(C19:C25)</f>
        <v>9050</v>
      </c>
      <c r="D26" s="21" t="n">
        <f aca="false">SUM(D19:D25)</f>
        <v>8760</v>
      </c>
      <c r="E26" s="21" t="n">
        <f aca="false">SUM(E19:E25)</f>
        <v>9430</v>
      </c>
      <c r="F26" s="21" t="n">
        <f aca="false">SUM(F19:F25)</f>
        <v>9570</v>
      </c>
      <c r="G26" s="21" t="n">
        <f aca="false">SUM(G19:G25)</f>
        <v>10490</v>
      </c>
      <c r="H26" s="21" t="n">
        <f aca="false">SUM(H19:H25)</f>
        <v>11650</v>
      </c>
      <c r="I26" s="21" t="n">
        <f aca="false">SUM(I19:I25)</f>
        <v>12020</v>
      </c>
      <c r="J26" s="21" t="n">
        <f aca="false">SUM(J19:J25)</f>
        <v>11210</v>
      </c>
      <c r="K26" s="21" t="n">
        <f aca="false">SUM(K19:K25)</f>
        <v>9930</v>
      </c>
      <c r="L26" s="21" t="n">
        <f aca="false">SUM(L19:L25)</f>
        <v>9620</v>
      </c>
      <c r="M26" s="21" t="n">
        <f aca="false">SUM(M19:M25)</f>
        <v>9700</v>
      </c>
      <c r="N26" s="21" t="n">
        <f aca="false">SUM(N19:N25)</f>
        <v>11540</v>
      </c>
      <c r="O26" s="21" t="n">
        <f aca="false">SUM(C26:N26)</f>
        <v>122970</v>
      </c>
    </row>
    <row r="27" customFormat="false" ht="15" hidden="false" customHeight="false" outlineLevel="0" collapsed="false">
      <c r="B27" s="22" t="s">
        <v>39</v>
      </c>
      <c r="C27" s="23" t="n">
        <f aca="false">C17-C26</f>
        <v>200</v>
      </c>
      <c r="D27" s="23" t="n">
        <f aca="false">D17-D26</f>
        <v>-70</v>
      </c>
      <c r="E27" s="23" t="n">
        <f aca="false">E17-E26</f>
        <v>1150</v>
      </c>
      <c r="F27" s="23" t="n">
        <f aca="false">F17-F26</f>
        <v>1850</v>
      </c>
      <c r="G27" s="23" t="n">
        <f aca="false">G17-G26</f>
        <v>1930</v>
      </c>
      <c r="H27" s="23" t="n">
        <f aca="false">H17-H26</f>
        <v>2810</v>
      </c>
      <c r="I27" s="23" t="n">
        <f aca="false">I17-I26</f>
        <v>3530</v>
      </c>
      <c r="J27" s="23" t="n">
        <f aca="false">J17-J26</f>
        <v>2670</v>
      </c>
      <c r="K27" s="23" t="n">
        <f aca="false">K17-K26</f>
        <v>2160</v>
      </c>
      <c r="L27" s="23" t="n">
        <f aca="false">L17-L26</f>
        <v>2090</v>
      </c>
      <c r="M27" s="23" t="n">
        <f aca="false">M17-M26</f>
        <v>1600</v>
      </c>
      <c r="N27" s="23" t="n">
        <f aca="false">N17-N26</f>
        <v>4130</v>
      </c>
      <c r="O27" s="23" t="n">
        <f aca="false">SUM(C27:N27)</f>
        <v>24050</v>
      </c>
    </row>
    <row r="28" customFormat="false" ht="18" hidden="false" customHeight="true" outlineLevel="0" collapsed="false">
      <c r="B28" s="13" t="s">
        <v>40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customFormat="false" ht="15" hidden="false" customHeight="false" outlineLevel="0" collapsed="false">
      <c r="B29" s="15" t="s">
        <v>41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Format="false" ht="15" hidden="false" customHeight="false" outlineLevel="0" collapsed="false">
      <c r="B30" s="17" t="s">
        <v>42</v>
      </c>
      <c r="C30" s="18" t="n">
        <v>0</v>
      </c>
      <c r="D30" s="18" t="n">
        <v>0</v>
      </c>
      <c r="E30" s="18" t="n">
        <v>0</v>
      </c>
      <c r="F30" s="18" t="n">
        <v>0</v>
      </c>
      <c r="G30" s="18" t="n">
        <v>0</v>
      </c>
      <c r="H30" s="18" t="n">
        <v>0</v>
      </c>
      <c r="I30" s="18" t="n">
        <v>0</v>
      </c>
      <c r="J30" s="18" t="n">
        <v>0</v>
      </c>
      <c r="K30" s="18" t="n">
        <v>600</v>
      </c>
      <c r="L30" s="18" t="n">
        <v>0</v>
      </c>
      <c r="M30" s="18" t="n">
        <v>0</v>
      </c>
      <c r="N30" s="18" t="n">
        <v>0</v>
      </c>
      <c r="O30" s="19" t="n">
        <f aca="false">SUM(C30:N30)</f>
        <v>600</v>
      </c>
    </row>
    <row r="31" customFormat="false" ht="15" hidden="false" customHeight="false" outlineLevel="0" collapsed="false">
      <c r="B31" s="20" t="s">
        <v>43</v>
      </c>
      <c r="C31" s="21" t="n">
        <f aca="false">SUM(C30:C30)</f>
        <v>0</v>
      </c>
      <c r="D31" s="21" t="n">
        <f aca="false">SUM(D30:D30)</f>
        <v>0</v>
      </c>
      <c r="E31" s="21" t="n">
        <f aca="false">SUM(E30:E30)</f>
        <v>0</v>
      </c>
      <c r="F31" s="21" t="n">
        <f aca="false">SUM(F30:F30)</f>
        <v>0</v>
      </c>
      <c r="G31" s="21" t="n">
        <f aca="false">SUM(G30:G30)</f>
        <v>0</v>
      </c>
      <c r="H31" s="21" t="n">
        <f aca="false">SUM(H30:H30)</f>
        <v>0</v>
      </c>
      <c r="I31" s="21" t="n">
        <f aca="false">SUM(I30:I30)</f>
        <v>0</v>
      </c>
      <c r="J31" s="21" t="n">
        <f aca="false">SUM(J30:J30)</f>
        <v>0</v>
      </c>
      <c r="K31" s="21" t="n">
        <f aca="false">SUM(K30:K30)</f>
        <v>600</v>
      </c>
      <c r="L31" s="21" t="n">
        <f aca="false">SUM(L30:L30)</f>
        <v>0</v>
      </c>
      <c r="M31" s="21" t="n">
        <f aca="false">SUM(M30:M30)</f>
        <v>0</v>
      </c>
      <c r="N31" s="21" t="n">
        <f aca="false">SUM(N30:N30)</f>
        <v>0</v>
      </c>
      <c r="O31" s="21" t="n">
        <f aca="false">SUM(C31:N31)</f>
        <v>600</v>
      </c>
    </row>
    <row r="32" customFormat="false" ht="15" hidden="false" customHeight="false" outlineLevel="0" collapsed="false">
      <c r="B32" s="15" t="s">
        <v>44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Format="false" ht="15" hidden="false" customHeight="false" outlineLevel="0" collapsed="false">
      <c r="B33" s="17" t="s">
        <v>45</v>
      </c>
      <c r="C33" s="18" t="n">
        <v>0</v>
      </c>
      <c r="D33" s="18" t="n">
        <v>0</v>
      </c>
      <c r="E33" s="18" t="n">
        <v>3200</v>
      </c>
      <c r="F33" s="18" t="n">
        <v>0</v>
      </c>
      <c r="G33" s="18" t="n">
        <v>0</v>
      </c>
      <c r="H33" s="18" t="n">
        <v>0</v>
      </c>
      <c r="I33" s="18" t="n">
        <v>0</v>
      </c>
      <c r="J33" s="18" t="n">
        <v>0</v>
      </c>
      <c r="K33" s="18" t="n">
        <v>0</v>
      </c>
      <c r="L33" s="18" t="n">
        <v>0</v>
      </c>
      <c r="M33" s="18" t="n">
        <v>0</v>
      </c>
      <c r="N33" s="18" t="n">
        <v>0</v>
      </c>
      <c r="O33" s="19" t="n">
        <f aca="false">SUM(C33:N33)</f>
        <v>3200</v>
      </c>
    </row>
    <row r="34" customFormat="false" ht="15" hidden="false" customHeight="false" outlineLevel="0" collapsed="false">
      <c r="B34" s="17" t="s">
        <v>46</v>
      </c>
      <c r="C34" s="18" t="n">
        <v>0</v>
      </c>
      <c r="D34" s="18" t="n">
        <v>0</v>
      </c>
      <c r="E34" s="18" t="n">
        <v>0</v>
      </c>
      <c r="F34" s="18" t="n">
        <v>0</v>
      </c>
      <c r="G34" s="18" t="n">
        <v>1800</v>
      </c>
      <c r="H34" s="18" t="n">
        <v>0</v>
      </c>
      <c r="I34" s="18" t="n">
        <v>0</v>
      </c>
      <c r="J34" s="18" t="n">
        <v>0</v>
      </c>
      <c r="K34" s="18" t="n">
        <v>0</v>
      </c>
      <c r="L34" s="18" t="n">
        <v>0</v>
      </c>
      <c r="M34" s="18" t="n">
        <v>0</v>
      </c>
      <c r="N34" s="18" t="n">
        <v>900</v>
      </c>
      <c r="O34" s="19" t="n">
        <f aca="false">SUM(C34:N34)</f>
        <v>2700</v>
      </c>
    </row>
    <row r="35" customFormat="false" ht="15" hidden="false" customHeight="false" outlineLevel="0" collapsed="false">
      <c r="B35" s="20" t="s">
        <v>47</v>
      </c>
      <c r="C35" s="21" t="n">
        <f aca="false">SUM(C33:C34)</f>
        <v>0</v>
      </c>
      <c r="D35" s="21" t="n">
        <f aca="false">SUM(D33:D34)</f>
        <v>0</v>
      </c>
      <c r="E35" s="21" t="n">
        <f aca="false">SUM(E33:E34)</f>
        <v>3200</v>
      </c>
      <c r="F35" s="21" t="n">
        <f aca="false">SUM(F33:F34)</f>
        <v>0</v>
      </c>
      <c r="G35" s="21" t="n">
        <f aca="false">SUM(G33:G34)</f>
        <v>1800</v>
      </c>
      <c r="H35" s="21" t="n">
        <f aca="false">SUM(H33:H34)</f>
        <v>0</v>
      </c>
      <c r="I35" s="21" t="n">
        <f aca="false">SUM(I33:I34)</f>
        <v>0</v>
      </c>
      <c r="J35" s="21" t="n">
        <f aca="false">SUM(J33:J34)</f>
        <v>0</v>
      </c>
      <c r="K35" s="21" t="n">
        <f aca="false">SUM(K33:K34)</f>
        <v>0</v>
      </c>
      <c r="L35" s="21" t="n">
        <f aca="false">SUM(L33:L34)</f>
        <v>0</v>
      </c>
      <c r="M35" s="21" t="n">
        <f aca="false">SUM(M33:M34)</f>
        <v>0</v>
      </c>
      <c r="N35" s="21" t="n">
        <f aca="false">SUM(N33:N34)</f>
        <v>900</v>
      </c>
      <c r="O35" s="21" t="n">
        <f aca="false">SUM(C35:N35)</f>
        <v>5900</v>
      </c>
    </row>
    <row r="36" customFormat="false" ht="15" hidden="false" customHeight="false" outlineLevel="0" collapsed="false">
      <c r="B36" s="22" t="s">
        <v>48</v>
      </c>
      <c r="C36" s="23" t="n">
        <f aca="false">C31-C35</f>
        <v>0</v>
      </c>
      <c r="D36" s="23" t="n">
        <f aca="false">D31-D35</f>
        <v>0</v>
      </c>
      <c r="E36" s="23" t="n">
        <f aca="false">E31-E35</f>
        <v>-3200</v>
      </c>
      <c r="F36" s="23" t="n">
        <f aca="false">F31-F35</f>
        <v>0</v>
      </c>
      <c r="G36" s="23" t="n">
        <f aca="false">G31-G35</f>
        <v>-1800</v>
      </c>
      <c r="H36" s="23" t="n">
        <f aca="false">H31-H35</f>
        <v>0</v>
      </c>
      <c r="I36" s="23" t="n">
        <f aca="false">I31-I35</f>
        <v>0</v>
      </c>
      <c r="J36" s="23" t="n">
        <f aca="false">J31-J35</f>
        <v>0</v>
      </c>
      <c r="K36" s="23" t="n">
        <f aca="false">K31-K35</f>
        <v>600</v>
      </c>
      <c r="L36" s="23" t="n">
        <f aca="false">L31-L35</f>
        <v>0</v>
      </c>
      <c r="M36" s="23" t="n">
        <f aca="false">M31-M35</f>
        <v>0</v>
      </c>
      <c r="N36" s="23" t="n">
        <f aca="false">N31-N35</f>
        <v>-900</v>
      </c>
      <c r="O36" s="23" t="n">
        <f aca="false">SUM(C36:N36)</f>
        <v>-5300</v>
      </c>
    </row>
    <row r="37" customFormat="false" ht="18" hidden="false" customHeight="true" outlineLevel="0" collapsed="false">
      <c r="B37" s="13" t="s">
        <v>49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customFormat="false" ht="15" hidden="false" customHeight="false" outlineLevel="0" collapsed="false">
      <c r="B38" s="15" t="s">
        <v>50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customFormat="false" ht="15" hidden="false" customHeight="false" outlineLevel="0" collapsed="false">
      <c r="B39" s="17" t="s">
        <v>51</v>
      </c>
      <c r="C39" s="18" t="n">
        <v>0</v>
      </c>
      <c r="D39" s="18" t="n">
        <v>0</v>
      </c>
      <c r="E39" s="18" t="n">
        <v>0</v>
      </c>
      <c r="F39" s="18" t="n">
        <v>0</v>
      </c>
      <c r="G39" s="18" t="n">
        <v>0</v>
      </c>
      <c r="H39" s="18" t="n">
        <v>0</v>
      </c>
      <c r="I39" s="18" t="n">
        <v>0</v>
      </c>
      <c r="J39" s="18" t="n">
        <v>0</v>
      </c>
      <c r="K39" s="18" t="n">
        <v>0</v>
      </c>
      <c r="L39" s="18" t="n">
        <v>0</v>
      </c>
      <c r="M39" s="18" t="n">
        <v>0</v>
      </c>
      <c r="N39" s="18" t="n">
        <v>0</v>
      </c>
      <c r="O39" s="19" t="n">
        <f aca="false">SUM(C39:N39)</f>
        <v>0</v>
      </c>
    </row>
    <row r="40" customFormat="false" ht="15" hidden="false" customHeight="false" outlineLevel="0" collapsed="false">
      <c r="B40" s="17" t="s">
        <v>52</v>
      </c>
      <c r="C40" s="18" t="n">
        <v>0</v>
      </c>
      <c r="D40" s="18" t="n">
        <v>0</v>
      </c>
      <c r="E40" s="18" t="n">
        <v>4000</v>
      </c>
      <c r="F40" s="18" t="n">
        <v>0</v>
      </c>
      <c r="G40" s="18" t="n">
        <v>0</v>
      </c>
      <c r="H40" s="18" t="n">
        <v>0</v>
      </c>
      <c r="I40" s="18" t="n">
        <v>0</v>
      </c>
      <c r="J40" s="18" t="n">
        <v>0</v>
      </c>
      <c r="K40" s="18" t="n">
        <v>0</v>
      </c>
      <c r="L40" s="18" t="n">
        <v>0</v>
      </c>
      <c r="M40" s="18" t="n">
        <v>0</v>
      </c>
      <c r="N40" s="18" t="n">
        <v>0</v>
      </c>
      <c r="O40" s="19" t="n">
        <f aca="false">SUM(C40:N40)</f>
        <v>4000</v>
      </c>
    </row>
    <row r="41" customFormat="false" ht="15" hidden="false" customHeight="false" outlineLevel="0" collapsed="false">
      <c r="B41" s="20" t="s">
        <v>53</v>
      </c>
      <c r="C41" s="21" t="n">
        <f aca="false">SUM(C39:C40)</f>
        <v>0</v>
      </c>
      <c r="D41" s="21" t="n">
        <f aca="false">SUM(D39:D40)</f>
        <v>0</v>
      </c>
      <c r="E41" s="21" t="n">
        <f aca="false">SUM(E39:E40)</f>
        <v>4000</v>
      </c>
      <c r="F41" s="21" t="n">
        <f aca="false">SUM(F39:F40)</f>
        <v>0</v>
      </c>
      <c r="G41" s="21" t="n">
        <f aca="false">SUM(G39:G40)</f>
        <v>0</v>
      </c>
      <c r="H41" s="21" t="n">
        <f aca="false">SUM(H39:H40)</f>
        <v>0</v>
      </c>
      <c r="I41" s="21" t="n">
        <f aca="false">SUM(I39:I40)</f>
        <v>0</v>
      </c>
      <c r="J41" s="21" t="n">
        <f aca="false">SUM(J39:J40)</f>
        <v>0</v>
      </c>
      <c r="K41" s="21" t="n">
        <f aca="false">SUM(K39:K40)</f>
        <v>0</v>
      </c>
      <c r="L41" s="21" t="n">
        <f aca="false">SUM(L39:L40)</f>
        <v>0</v>
      </c>
      <c r="M41" s="21" t="n">
        <f aca="false">SUM(M39:M40)</f>
        <v>0</v>
      </c>
      <c r="N41" s="21" t="n">
        <f aca="false">SUM(N39:N40)</f>
        <v>0</v>
      </c>
      <c r="O41" s="21" t="n">
        <f aca="false">SUM(C41:N41)</f>
        <v>4000</v>
      </c>
    </row>
    <row r="42" customFormat="false" ht="15" hidden="false" customHeight="false" outlineLevel="0" collapsed="false">
      <c r="B42" s="15" t="s">
        <v>54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customFormat="false" ht="15" hidden="false" customHeight="false" outlineLevel="0" collapsed="false">
      <c r="B43" s="17" t="s">
        <v>55</v>
      </c>
      <c r="C43" s="18" t="n">
        <v>0</v>
      </c>
      <c r="D43" s="18" t="n">
        <v>0</v>
      </c>
      <c r="E43" s="18" t="n">
        <v>0</v>
      </c>
      <c r="F43" s="18" t="n">
        <v>330</v>
      </c>
      <c r="G43" s="18" t="n">
        <v>330</v>
      </c>
      <c r="H43" s="18" t="n">
        <v>330</v>
      </c>
      <c r="I43" s="18" t="n">
        <v>330</v>
      </c>
      <c r="J43" s="18" t="n">
        <v>330</v>
      </c>
      <c r="K43" s="18" t="n">
        <v>330</v>
      </c>
      <c r="L43" s="18" t="n">
        <v>330</v>
      </c>
      <c r="M43" s="18" t="n">
        <v>330</v>
      </c>
      <c r="N43" s="18" t="n">
        <v>330</v>
      </c>
      <c r="O43" s="19" t="n">
        <f aca="false">SUM(C43:N43)</f>
        <v>2970</v>
      </c>
    </row>
    <row r="44" customFormat="false" ht="15" hidden="false" customHeight="false" outlineLevel="0" collapsed="false">
      <c r="B44" s="17" t="s">
        <v>56</v>
      </c>
      <c r="C44" s="18" t="n">
        <v>0</v>
      </c>
      <c r="D44" s="18" t="n">
        <v>0</v>
      </c>
      <c r="E44" s="18" t="n">
        <v>0</v>
      </c>
      <c r="F44" s="18" t="n">
        <v>45</v>
      </c>
      <c r="G44" s="18" t="n">
        <v>42</v>
      </c>
      <c r="H44" s="18" t="n">
        <v>40</v>
      </c>
      <c r="I44" s="18" t="n">
        <v>38</v>
      </c>
      <c r="J44" s="18" t="n">
        <v>35</v>
      </c>
      <c r="K44" s="18" t="n">
        <v>33</v>
      </c>
      <c r="L44" s="18" t="n">
        <v>30</v>
      </c>
      <c r="M44" s="18" t="n">
        <v>28</v>
      </c>
      <c r="N44" s="18" t="n">
        <v>25</v>
      </c>
      <c r="O44" s="19" t="n">
        <f aca="false">SUM(C44:N44)</f>
        <v>316</v>
      </c>
    </row>
    <row r="45" customFormat="false" ht="15" hidden="false" customHeight="false" outlineLevel="0" collapsed="false">
      <c r="B45" s="20" t="s">
        <v>57</v>
      </c>
      <c r="C45" s="21" t="n">
        <f aca="false">SUM(C43:C44)</f>
        <v>0</v>
      </c>
      <c r="D45" s="21" t="n">
        <f aca="false">SUM(D43:D44)</f>
        <v>0</v>
      </c>
      <c r="E45" s="21" t="n">
        <f aca="false">SUM(E43:E44)</f>
        <v>0</v>
      </c>
      <c r="F45" s="21" t="n">
        <f aca="false">SUM(F43:F44)</f>
        <v>375</v>
      </c>
      <c r="G45" s="21" t="n">
        <f aca="false">SUM(G43:G44)</f>
        <v>372</v>
      </c>
      <c r="H45" s="21" t="n">
        <f aca="false">SUM(H43:H44)</f>
        <v>370</v>
      </c>
      <c r="I45" s="21" t="n">
        <f aca="false">SUM(I43:I44)</f>
        <v>368</v>
      </c>
      <c r="J45" s="21" t="n">
        <f aca="false">SUM(J43:J44)</f>
        <v>365</v>
      </c>
      <c r="K45" s="21" t="n">
        <f aca="false">SUM(K43:K44)</f>
        <v>363</v>
      </c>
      <c r="L45" s="21" t="n">
        <f aca="false">SUM(L43:L44)</f>
        <v>360</v>
      </c>
      <c r="M45" s="21" t="n">
        <f aca="false">SUM(M43:M44)</f>
        <v>358</v>
      </c>
      <c r="N45" s="21" t="n">
        <f aca="false">SUM(N43:N44)</f>
        <v>355</v>
      </c>
      <c r="O45" s="21" t="n">
        <f aca="false">SUM(C45:N45)</f>
        <v>3286</v>
      </c>
    </row>
    <row r="46" customFormat="false" ht="15" hidden="false" customHeight="false" outlineLevel="0" collapsed="false">
      <c r="B46" s="22" t="s">
        <v>58</v>
      </c>
      <c r="C46" s="23" t="n">
        <f aca="false">C41-C45</f>
        <v>0</v>
      </c>
      <c r="D46" s="23" t="n">
        <f aca="false">D41-D45</f>
        <v>0</v>
      </c>
      <c r="E46" s="23" t="n">
        <f aca="false">E41-E45</f>
        <v>4000</v>
      </c>
      <c r="F46" s="23" t="n">
        <f aca="false">F41-F45</f>
        <v>-375</v>
      </c>
      <c r="G46" s="23" t="n">
        <f aca="false">G41-G45</f>
        <v>-372</v>
      </c>
      <c r="H46" s="23" t="n">
        <f aca="false">H41-H45</f>
        <v>-370</v>
      </c>
      <c r="I46" s="23" t="n">
        <f aca="false">I41-I45</f>
        <v>-368</v>
      </c>
      <c r="J46" s="23" t="n">
        <f aca="false">J41-J45</f>
        <v>-365</v>
      </c>
      <c r="K46" s="23" t="n">
        <f aca="false">K41-K45</f>
        <v>-363</v>
      </c>
      <c r="L46" s="23" t="n">
        <f aca="false">L41-L45</f>
        <v>-360</v>
      </c>
      <c r="M46" s="23" t="n">
        <f aca="false">M41-M45</f>
        <v>-358</v>
      </c>
      <c r="N46" s="23" t="n">
        <f aca="false">N41-N45</f>
        <v>-355</v>
      </c>
      <c r="O46" s="23" t="n">
        <f aca="false">SUM(C46:N46)</f>
        <v>714</v>
      </c>
    </row>
    <row r="47" customFormat="false" ht="15" hidden="false" customHeight="false" outlineLevel="0" collapsed="false">
      <c r="B47" s="8" t="s">
        <v>59</v>
      </c>
      <c r="C47" s="24" t="n">
        <f aca="false">C27+C36+C46</f>
        <v>200</v>
      </c>
      <c r="D47" s="24" t="n">
        <f aca="false">D27+D36+D46</f>
        <v>-70</v>
      </c>
      <c r="E47" s="24" t="n">
        <f aca="false">E27+E36+E46</f>
        <v>1950</v>
      </c>
      <c r="F47" s="24" t="n">
        <f aca="false">F27+F36+F46</f>
        <v>1475</v>
      </c>
      <c r="G47" s="24" t="n">
        <f aca="false">G27+G36+G46</f>
        <v>-242</v>
      </c>
      <c r="H47" s="24" t="n">
        <f aca="false">H27+H36+H46</f>
        <v>2440</v>
      </c>
      <c r="I47" s="24" t="n">
        <f aca="false">I27+I36+I46</f>
        <v>3162</v>
      </c>
      <c r="J47" s="24" t="n">
        <f aca="false">J27+J36+J46</f>
        <v>2305</v>
      </c>
      <c r="K47" s="24" t="n">
        <f aca="false">K27+K36+K46</f>
        <v>2397</v>
      </c>
      <c r="L47" s="24" t="n">
        <f aca="false">L27+L36+L46</f>
        <v>1730</v>
      </c>
      <c r="M47" s="24" t="n">
        <f aca="false">M27+M36+M46</f>
        <v>1242</v>
      </c>
      <c r="N47" s="24" t="n">
        <f aca="false">N27+N36+N46</f>
        <v>2875</v>
      </c>
      <c r="O47" s="24" t="n">
        <f aca="false">SUM(C47:N47)</f>
        <v>19464</v>
      </c>
    </row>
    <row r="48" customFormat="false" ht="19.5" hidden="false" customHeight="true" outlineLevel="0" collapsed="false">
      <c r="B48" s="25" t="s">
        <v>60</v>
      </c>
      <c r="C48" s="26" t="n">
        <f aca="false">C10+C47</f>
        <v>3700</v>
      </c>
      <c r="D48" s="26" t="n">
        <f aca="false">D10+D47</f>
        <v>3630</v>
      </c>
      <c r="E48" s="26" t="n">
        <f aca="false">E10+E47</f>
        <v>5580</v>
      </c>
      <c r="F48" s="26" t="n">
        <f aca="false">F10+F47</f>
        <v>7055</v>
      </c>
      <c r="G48" s="26" t="n">
        <f aca="false">G10+G47</f>
        <v>6813</v>
      </c>
      <c r="H48" s="26" t="n">
        <f aca="false">H10+H47</f>
        <v>9253</v>
      </c>
      <c r="I48" s="26" t="n">
        <f aca="false">I10+I47</f>
        <v>12415</v>
      </c>
      <c r="J48" s="26" t="n">
        <f aca="false">J10+J47</f>
        <v>14720</v>
      </c>
      <c r="K48" s="26" t="n">
        <f aca="false">K10+K47</f>
        <v>17117</v>
      </c>
      <c r="L48" s="26" t="n">
        <f aca="false">L10+L47</f>
        <v>18847</v>
      </c>
      <c r="M48" s="26" t="n">
        <f aca="false">M10+M47</f>
        <v>20089</v>
      </c>
      <c r="N48" s="26" t="n">
        <f aca="false">N10+N47</f>
        <v>22964</v>
      </c>
      <c r="O48" s="26" t="n">
        <f aca="false">N48</f>
        <v>22964</v>
      </c>
    </row>
    <row r="49" customFormat="false" ht="15" hidden="false" customHeight="false" outlineLevel="0" collapsed="false">
      <c r="B49" s="27" t="s">
        <v>61</v>
      </c>
      <c r="C49" s="28" t="str">
        <f aca="false">IF(C48&lt;0,"⚠ NEGATIVO","OK")</f>
        <v>OK</v>
      </c>
      <c r="D49" s="28" t="str">
        <f aca="false">IF(D48&lt;0,"⚠ NEGATIVO","OK")</f>
        <v>OK</v>
      </c>
      <c r="E49" s="28" t="str">
        <f aca="false">IF(E48&lt;0,"⚠ NEGATIVO","OK")</f>
        <v>OK</v>
      </c>
      <c r="F49" s="28" t="str">
        <f aca="false">IF(F48&lt;0,"⚠ NEGATIVO","OK")</f>
        <v>OK</v>
      </c>
      <c r="G49" s="28" t="str">
        <f aca="false">IF(G48&lt;0,"⚠ NEGATIVO","OK")</f>
        <v>OK</v>
      </c>
      <c r="H49" s="28" t="str">
        <f aca="false">IF(H48&lt;0,"⚠ NEGATIVO","OK")</f>
        <v>OK</v>
      </c>
      <c r="I49" s="28" t="str">
        <f aca="false">IF(I48&lt;0,"⚠ NEGATIVO","OK")</f>
        <v>OK</v>
      </c>
      <c r="J49" s="28" t="str">
        <f aca="false">IF(J48&lt;0,"⚠ NEGATIVO","OK")</f>
        <v>OK</v>
      </c>
      <c r="K49" s="28" t="str">
        <f aca="false">IF(K48&lt;0,"⚠ NEGATIVO","OK")</f>
        <v>OK</v>
      </c>
      <c r="L49" s="28" t="str">
        <f aca="false">IF(L48&lt;0,"⚠ NEGATIVO","OK")</f>
        <v>OK</v>
      </c>
      <c r="M49" s="28" t="str">
        <f aca="false">IF(M48&lt;0,"⚠ NEGATIVO","OK")</f>
        <v>OK</v>
      </c>
      <c r="N49" s="28" t="str">
        <f aca="false">IF(N48&lt;0,"⚠ NEGATIVO","OK")</f>
        <v>OK</v>
      </c>
      <c r="O49" s="17"/>
    </row>
    <row r="51" customFormat="false" ht="15" hidden="false" customHeight="false" outlineLevel="0" collapsed="false">
      <c r="B51" s="29" t="s">
        <v>62</v>
      </c>
      <c r="C51" s="30"/>
      <c r="D51" s="31" t="s">
        <v>63</v>
      </c>
      <c r="E51" s="31"/>
      <c r="F51" s="31"/>
      <c r="G51" s="31"/>
      <c r="I51" s="32"/>
      <c r="J51" s="31" t="s">
        <v>64</v>
      </c>
      <c r="K51" s="31"/>
      <c r="L51" s="31"/>
      <c r="M51" s="31"/>
      <c r="N51" s="31"/>
      <c r="O51" s="31"/>
    </row>
  </sheetData>
  <mergeCells count="14">
    <mergeCell ref="B1:O1"/>
    <mergeCell ref="B2:O2"/>
    <mergeCell ref="B3:O3"/>
    <mergeCell ref="B5:O5"/>
    <mergeCell ref="C6:E6"/>
    <mergeCell ref="F6:H6"/>
    <mergeCell ref="I6:K6"/>
    <mergeCell ref="L6:O6"/>
    <mergeCell ref="C7:E7"/>
    <mergeCell ref="F7:H7"/>
    <mergeCell ref="I7:K7"/>
    <mergeCell ref="L7:O7"/>
    <mergeCell ref="D51:G51"/>
    <mergeCell ref="J51:O5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2026-08-25T10:01:21Z</dcterms:created>
  <dc:creator>openpyxl</dc:creator>
  <dc:description/>
  <dc:language>en-US</dc:language>
  <cp:lastModifiedBy/>
  <dcterms:modified xsi:type="dcterms:W3CDTF">2026-08-25T10:01:22Z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